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1340" windowHeight="8772" activeTab="3"/>
  </bookViews>
  <sheets>
    <sheet name="Лист1" sheetId="1" r:id="rId1"/>
    <sheet name="Лист2" sheetId="2" r:id="rId2"/>
    <sheet name="Лист3" sheetId="3" r:id="rId3"/>
    <sheet name="на сайт" sheetId="4" r:id="rId4"/>
  </sheets>
  <definedNames/>
  <calcPr fullCalcOnLoad="1"/>
</workbook>
</file>

<file path=xl/sharedStrings.xml><?xml version="1.0" encoding="utf-8"?>
<sst xmlns="http://schemas.openxmlformats.org/spreadsheetml/2006/main" count="753" uniqueCount="246">
  <si>
    <t>№</t>
  </si>
  <si>
    <t>ДАТА</t>
  </si>
  <si>
    <t>Наименование</t>
  </si>
  <si>
    <t>№ п/ст, РП, ТП</t>
  </si>
  <si>
    <t>Наименование поврежденной линии,</t>
  </si>
  <si>
    <t xml:space="preserve"> оборудования</t>
  </si>
  <si>
    <t>6-10 кВ</t>
  </si>
  <si>
    <t>время</t>
  </si>
  <si>
    <t>Дефект</t>
  </si>
  <si>
    <t>Устранение повреждения</t>
  </si>
  <si>
    <t xml:space="preserve"> Откл.</t>
  </si>
  <si>
    <t>вкл</t>
  </si>
  <si>
    <t>дата</t>
  </si>
  <si>
    <t>Прод-ть</t>
  </si>
  <si>
    <t>4 КВАРТАЛ 2010 года</t>
  </si>
  <si>
    <t>среднее по НОКЭ</t>
  </si>
  <si>
    <t>среднее по СФ</t>
  </si>
  <si>
    <t>среднее по БФ</t>
  </si>
  <si>
    <t>среднее по ВФ</t>
  </si>
  <si>
    <t>среднее по ЧФ</t>
  </si>
  <si>
    <t>среднее по НО</t>
  </si>
  <si>
    <t>ток</t>
  </si>
  <si>
    <t>напряжение</t>
  </si>
  <si>
    <t>недоотпуск</t>
  </si>
  <si>
    <t>БОРОВИЧСКИЙ ФИЛИАЛ II квартал 2016года.</t>
  </si>
  <si>
    <t>Великий Новгород III квартал 2016 года.</t>
  </si>
  <si>
    <t>ЧУДОВСКИЙ ФИЛИАЛ  II1квартал 2016 года</t>
  </si>
  <si>
    <t>ПС Валдай Л-18</t>
  </si>
  <si>
    <t>КЛ-10кВ от ТП-10 на ТП-110</t>
  </si>
  <si>
    <t>пробой изоляции</t>
  </si>
  <si>
    <t>ПС Боровичи Мв в ТП-123</t>
  </si>
  <si>
    <t>ВЛ-КЛ-10кВ т РП-9 на ТП-147</t>
  </si>
  <si>
    <t>1/2 ПС Прогресс Л-7</t>
  </si>
  <si>
    <t>нет</t>
  </si>
  <si>
    <t>Гроза</t>
  </si>
  <si>
    <t>Оперативная информация по отключениям в сетях 6/10 кВ за III  квартал 2016 года.</t>
  </si>
  <si>
    <t>ОКУЛОВСКИЙ ФИЛИАЛ III квартал 2016 года</t>
  </si>
  <si>
    <t>ВАЛДАЙСКИЙ ФИЛИАЛ IIIквартал 2016 года.</t>
  </si>
  <si>
    <t>СТАРОРУССКИЙ ФИЛИАЛ IIIквартал 2016 года</t>
  </si>
  <si>
    <t>ПС Любытино Л-2</t>
  </si>
  <si>
    <t>ПС Огнеупоры Л-11</t>
  </si>
  <si>
    <t>ПС Угловка Л-3</t>
  </si>
  <si>
    <t>ВЛ-10кВ от ТП-2 до ПТС Угловка</t>
  </si>
  <si>
    <t>повреждение опоры</t>
  </si>
  <si>
    <t>Сети МРСК</t>
  </si>
  <si>
    <t>ПС  Савино Л-6(Волынь)</t>
  </si>
  <si>
    <t>ПС Мошенское Л-1(частично)</t>
  </si>
  <si>
    <t>ВЛ-10кВ поврежд. Опоры</t>
  </si>
  <si>
    <t>ПС Вишера Л-23</t>
  </si>
  <si>
    <t>Повреждение опоры гроза</t>
  </si>
  <si>
    <t>ВЛ-10кВ опора у ТП-3</t>
  </si>
  <si>
    <t>ПС Вишера Л-17</t>
  </si>
  <si>
    <t>гроза,ветер, дерево еа проводах</t>
  </si>
  <si>
    <t>РП-12 Мв на ТП-469</t>
  </si>
  <si>
    <t>Дождь, поврежд.изол. В ТП-469</t>
  </si>
  <si>
    <t xml:space="preserve">ПС Западная Ф-4 </t>
  </si>
  <si>
    <t>ПС Антоново Ф-22</t>
  </si>
  <si>
    <t>КЛ-6кВ Ф-22</t>
  </si>
  <si>
    <t>ПС Мостищи Ф-3</t>
  </si>
  <si>
    <t>ВЛ-10кВ сыро в ТП-643</t>
  </si>
  <si>
    <t>Дождь, ветер</t>
  </si>
  <si>
    <t>Ветер, дождь,гроза</t>
  </si>
  <si>
    <t>ПС Угловка Л-9</t>
  </si>
  <si>
    <t>Гроза, ветер</t>
  </si>
  <si>
    <t>В ТП-469выкл. нагрузки,разделка ТП-481 на ТП476</t>
  </si>
  <si>
    <t>ПС Прогресс Л-8</t>
  </si>
  <si>
    <t xml:space="preserve"> КЛ-10кВ РП-2 яч на ТП-34</t>
  </si>
  <si>
    <t>КЛ-10кВ ТП-115 на ТП-117</t>
  </si>
  <si>
    <t>не обнаружена</t>
  </si>
  <si>
    <t xml:space="preserve">ПС Базовая  Л-7 </t>
  </si>
  <si>
    <t>КЛ-10-кВ каб.разд в РП-25</t>
  </si>
  <si>
    <t>повреждение обор. Сработал (АВР)</t>
  </si>
  <si>
    <t>подтопление ТП-44</t>
  </si>
  <si>
    <t>подтопление оборудования</t>
  </si>
  <si>
    <t>ПС Базовая Ф-54 выведен землей</t>
  </si>
  <si>
    <t>КЛ-6кВ от ПС Базовая до РП-16</t>
  </si>
  <si>
    <t>ПС Валдай Л-2</t>
  </si>
  <si>
    <t>КЛ-10кВ -ВЛ-10кВ о ТП-65 до ЛР</t>
  </si>
  <si>
    <t>повреждение оборудования</t>
  </si>
  <si>
    <t>МВ в РП-27 на ТП-290</t>
  </si>
  <si>
    <t>КЛ-6кВ от РП-27 на ТП-290</t>
  </si>
  <si>
    <t>РП-3 Мв на ТП-69</t>
  </si>
  <si>
    <t>КЛ-6кВ от Т69 на Тп-134</t>
  </si>
  <si>
    <t>кабель порван стор организацией</t>
  </si>
  <si>
    <t>На ВЛИ-10кВ головной изолятор от ПС Любытино</t>
  </si>
  <si>
    <t xml:space="preserve">ПС Русса Л-1 </t>
  </si>
  <si>
    <t>ТП-78 перемычка на Т-2</t>
  </si>
  <si>
    <t xml:space="preserve"> МВ в РП-27  на ТП-119</t>
  </si>
  <si>
    <t xml:space="preserve"> повр.ВН в ТП-389 на ТП-401</t>
  </si>
  <si>
    <t>МВ в РП-24 на ТП-359</t>
  </si>
  <si>
    <t xml:space="preserve">повреждение обор. </t>
  </si>
  <si>
    <t>ПС Вишера Л-6, Л-20,Л-23</t>
  </si>
  <si>
    <t>ПС Вишера на ТП-17 повр. Опорный изол.</t>
  </si>
  <si>
    <t>СЕТИ МРСК</t>
  </si>
  <si>
    <t>повреждение оборуд.</t>
  </si>
  <si>
    <t>ПС Окуловка Л-5</t>
  </si>
  <si>
    <t>ВЛ-10кВ</t>
  </si>
  <si>
    <t>ПС Хвойная Л-4 выведена землей</t>
  </si>
  <si>
    <t>в ТП-42 пробит опорный изол.</t>
  </si>
  <si>
    <t>ПС Прогресс Л-13</t>
  </si>
  <si>
    <t>МВ на ТП-129 и ТП-43</t>
  </si>
  <si>
    <t xml:space="preserve">в РП 2 МВ яч. №4 </t>
  </si>
  <si>
    <t>Гроза повреждение оборудования</t>
  </si>
  <si>
    <t xml:space="preserve">ПС Хвойная Л-4 </t>
  </si>
  <si>
    <t>ПС Прогресс Л-11</t>
  </si>
  <si>
    <t>ПС Огнеупоры  Боровичи 5</t>
  </si>
  <si>
    <t>ПС Огнеупоры Ф01Боровичи в РП-3 МВ яч 3 и 7</t>
  </si>
  <si>
    <t>КЛ-6кВ от ТП-32 на ТП-106</t>
  </si>
  <si>
    <t>оборуд.  В ТП-19(абонентская)</t>
  </si>
  <si>
    <t>сети абонента</t>
  </si>
  <si>
    <t>пробой изоляции подстанция абонента</t>
  </si>
  <si>
    <t>КЛ-10кВ от ЛР-19 до ТП-21</t>
  </si>
  <si>
    <t>ПС Чудово Л-16 земля</t>
  </si>
  <si>
    <t>разрушился разрядник опора№39 ВЛ-10кВ</t>
  </si>
  <si>
    <t>ПС Базовая Ф-29</t>
  </si>
  <si>
    <t>КЛ-6кВ  Ф-29</t>
  </si>
  <si>
    <t>ВЛ-10кВ Л-5</t>
  </si>
  <si>
    <t>ПС Пестово Л-5</t>
  </si>
  <si>
    <t>ПС Крестцы Л-11</t>
  </si>
  <si>
    <t>ТП-99</t>
  </si>
  <si>
    <t>Оборудование ТП-99 РУ-0,4</t>
  </si>
  <si>
    <t>ПС Районная Ф-29</t>
  </si>
  <si>
    <t>РП-3 на РП-31 залита ячейка</t>
  </si>
  <si>
    <t>дождь,погодные условия, подтопление</t>
  </si>
  <si>
    <t>ПС Чудово ТП-16</t>
  </si>
  <si>
    <t>ТП-16 повреждение</t>
  </si>
  <si>
    <t>КЛ-6кВ от ТП-431 на ТП-518</t>
  </si>
  <si>
    <t xml:space="preserve">РП-24 поврежден МВ </t>
  </si>
  <si>
    <t>ПС Пестово Л-2</t>
  </si>
  <si>
    <t>ВЛ-10кВ от ТП-52 до ТП-59</t>
  </si>
  <si>
    <t>повреждение сторонней оргпн.</t>
  </si>
  <si>
    <t>ПС Кулотино Л-2</t>
  </si>
  <si>
    <t xml:space="preserve">КЛ-ВЛ-10кВ </t>
  </si>
  <si>
    <t>ПС Любытино Л-2,Л-11</t>
  </si>
  <si>
    <t>Птица на  проводах</t>
  </si>
  <si>
    <t>ПС Окуловка Л-6</t>
  </si>
  <si>
    <t>КЛ-10кВ от ТП-42 на ТП-43</t>
  </si>
  <si>
    <t>ПС Базовая земля на Т1</t>
  </si>
  <si>
    <t>КЛ-6кВ от ТП-372 на ТП-172</t>
  </si>
  <si>
    <t>ПС Кречевицы Л-6</t>
  </si>
  <si>
    <t>ПС Вишера Л-6,Л-23</t>
  </si>
  <si>
    <t>КЛ-10кВ от ТП-29 на ТП-29А, концевая муфта в ТП29А</t>
  </si>
  <si>
    <t>ТП-340 выход на ВЛ-6кВ Л-7 Пс Насосная отгорела жила Каб. Наконечника</t>
  </si>
  <si>
    <t xml:space="preserve"> КЛ-10кВ ТП-501 на ТП-340</t>
  </si>
  <si>
    <t>пробой изоляции сторонней организацией</t>
  </si>
  <si>
    <t>ПС Мостищи Ф-5</t>
  </si>
  <si>
    <t>КЛ-10кВ от Тп-128 на ТПРМЗ сец.45</t>
  </si>
  <si>
    <t>РП-3 МВ на ТП-473</t>
  </si>
  <si>
    <t>КЛ6кВ ТП-58 на ТП-238</t>
  </si>
  <si>
    <t>ПС Базовая Ф-45</t>
  </si>
  <si>
    <t>в РП-3 АВР</t>
  </si>
  <si>
    <t>ПС Районная Ф-38</t>
  </si>
  <si>
    <t>КЛ-6кВ(сработал АВР)</t>
  </si>
  <si>
    <t>ПС Пестово Л-4</t>
  </si>
  <si>
    <t>ПС Пестово Л-3</t>
  </si>
  <si>
    <t>повреждена опора №157 КЛ-10кВ Л-3</t>
  </si>
  <si>
    <t>Дерево на проводах</t>
  </si>
  <si>
    <t>ПС Хвойная Л-35 земля</t>
  </si>
  <si>
    <t>пробой изоляторов ВЛ</t>
  </si>
  <si>
    <t>повреждение изоляторов</t>
  </si>
  <si>
    <t>ПС Кулотино Л-5</t>
  </si>
  <si>
    <t>Гроза Сети МРСК</t>
  </si>
  <si>
    <t>ПС Прогресс Л-15</t>
  </si>
  <si>
    <t>МВ на ТП-29</t>
  </si>
  <si>
    <t>КЛ-10кВ от ТП-9 на ТП-44</t>
  </si>
  <si>
    <t>в ТП-172 ЛР</t>
  </si>
  <si>
    <t>повреждение оборудования  вед. Подстанция</t>
  </si>
  <si>
    <t>Гроза, дерево на ВЛ</t>
  </si>
  <si>
    <t>КЛ 6кВ от ТП-7 на ТП-147</t>
  </si>
  <si>
    <t>ПС Прогресс  Л-12(1/2)</t>
  </si>
  <si>
    <t>КЛ-10кВ от ТП-24 на ТП-75</t>
  </si>
  <si>
    <t>ПС Прогресс  Л-8(1/2)</t>
  </si>
  <si>
    <t>КЛ-10кВ от ТП-116 на ТП-115</t>
  </si>
  <si>
    <t>концевая воронка ВЛ-10кВ от ТП-116 на ТП-108</t>
  </si>
  <si>
    <t>опорный изолятор на шинном мосту</t>
  </si>
  <si>
    <t>ПС Окуловская Л-5</t>
  </si>
  <si>
    <t>Гроза МРСК</t>
  </si>
  <si>
    <t>ТПС Окуловка Л-6</t>
  </si>
  <si>
    <t>ПС Кулотино Л-3</t>
  </si>
  <si>
    <t>КЛ-10кВ  ТП-28 на ТП-11</t>
  </si>
  <si>
    <t>ВЛ-10кВ от ТП-21 на ПАО ЗРИ</t>
  </si>
  <si>
    <t>ТП-36 на ТП-44</t>
  </si>
  <si>
    <t>КЛ10кВ</t>
  </si>
  <si>
    <t>повреждена концевая муфта</t>
  </si>
  <si>
    <t>ПС Боровичи 4</t>
  </si>
  <si>
    <t>ЛР на ТП-92</t>
  </si>
  <si>
    <t>устанавливаются</t>
  </si>
  <si>
    <t>причинина не известна</t>
  </si>
  <si>
    <t>ПС Чудово Л-16 10 кВ</t>
  </si>
  <si>
    <t>кабельный выход на ВЛ 10кВ ТП-46</t>
  </si>
  <si>
    <t>пробой изоляции в вед. Подст.</t>
  </si>
  <si>
    <t>ПС ПестовоЛ-2</t>
  </si>
  <si>
    <t>ВЛ-10 кВ</t>
  </si>
  <si>
    <t>Птица в проводах</t>
  </si>
  <si>
    <t>ПС Медниково Л-14</t>
  </si>
  <si>
    <t>КЛ-10кВ от ПС Медниково до ТП-107</t>
  </si>
  <si>
    <t xml:space="preserve">пробой изоляции </t>
  </si>
  <si>
    <t>ПС Валдай Л-7 10 кВ</t>
  </si>
  <si>
    <t>КЛ-10 кВ ТП-35 - ТП-55</t>
  </si>
  <si>
    <t>КЛ 10кВ от ТП-20 на ВЛ</t>
  </si>
  <si>
    <t xml:space="preserve"> ВЛ 10кВ  </t>
  </si>
  <si>
    <t>обрыв провода</t>
  </si>
  <si>
    <t>ПС Чудово Л-14</t>
  </si>
  <si>
    <t>ПС Вишерская Л-23</t>
  </si>
  <si>
    <t>Гроза, сработал разрядник</t>
  </si>
  <si>
    <t>РП-44 ВВ на ТП-477</t>
  </si>
  <si>
    <t>ПС Валдай Л-4(ВЛ-10кВ)</t>
  </si>
  <si>
    <t>РП-1 Л-2</t>
  </si>
  <si>
    <t>КЛ 10кВ ТП-7 на ТП-22</t>
  </si>
  <si>
    <t>ПС Окуловская 330</t>
  </si>
  <si>
    <t>ВЛ-10 кВ Л-5</t>
  </si>
  <si>
    <t>ПС Вишерская Л-6</t>
  </si>
  <si>
    <t>Ветер</t>
  </si>
  <si>
    <t>не установлена</t>
  </si>
  <si>
    <t>Ветер, Падение дерева</t>
  </si>
  <si>
    <t>ВЛ-10кВ до ТП-10</t>
  </si>
  <si>
    <t>РП-7 МВ  яч.10 и 14</t>
  </si>
  <si>
    <t>оврежден стор. Организ.</t>
  </si>
  <si>
    <t>КЛ-6кВ до ТП-222</t>
  </si>
  <si>
    <t>ПС Базовая Ф-38</t>
  </si>
  <si>
    <t>КЛ-6кВ ТП-181 на ТП-188</t>
  </si>
  <si>
    <t>без отключения выведен землей</t>
  </si>
  <si>
    <t>КЛ-6кВ от ТП-401 на ТП-206</t>
  </si>
  <si>
    <t>РП-24  МВ на ТП-359</t>
  </si>
  <si>
    <t>ПС Мостищи Ф-42</t>
  </si>
  <si>
    <t>КЛ-10кВ ПС Мостищи на ТП-543</t>
  </si>
  <si>
    <t>ПС Мостищи Ф-23</t>
  </si>
  <si>
    <t>КЛ-10кВ от ТП-493 на ТП-640</t>
  </si>
  <si>
    <t>КЛ-6кВ от ТП-466 на ТП-353</t>
  </si>
  <si>
    <t>РП-37 яч ТП-602</t>
  </si>
  <si>
    <t>транформатор в ТП-8</t>
  </si>
  <si>
    <t>упадо дерево на ТП-92 ветер</t>
  </si>
  <si>
    <t xml:space="preserve">ПС Огнеупоры </t>
  </si>
  <si>
    <t>ПС Прогресс Л-7</t>
  </si>
  <si>
    <t>РП-5 яч.1 откл.МВ Л-7</t>
  </si>
  <si>
    <t>ВЛ-6кВ ТП-54 на ТП-29</t>
  </si>
  <si>
    <t>штормовой ветер</t>
  </si>
  <si>
    <t>ПС Огнеупоры</t>
  </si>
  <si>
    <t>Наименование поврежденной линии,  оборудования 6-10 кВ</t>
  </si>
  <si>
    <t>ПС  Савино Л-6 (Волынь)</t>
  </si>
  <si>
    <t>Сильный ветер, дождь</t>
  </si>
  <si>
    <t>повреждение обор.</t>
  </si>
  <si>
    <t>Повреждение стор. организацией</t>
  </si>
  <si>
    <t>повреждение ведомственной эл.установки</t>
  </si>
  <si>
    <t>Повреждение сети вышестоящей ТСО</t>
  </si>
  <si>
    <t>работа РЗА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</si>
</sst>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dd/mm/yy\ h:mm;@"/>
    <numFmt numFmtId="178" formatCode="[$-FC19]d\ mmmm\ yyyy\ &quot;г.&quot;"/>
    <numFmt numFmtId="179" formatCode="[h]:mm:ss;@"/>
    <numFmt numFmtId="180" formatCode="mmm/yyyy"/>
    <numFmt numFmtId="181" formatCode="h:mm:ss;@"/>
    <numFmt numFmtId="182" formatCode="0.00;[Red]0.00"/>
    <numFmt numFmtId="183" formatCode="0.00_ ;\-0.00\ 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7" fontId="1" fillId="0" borderId="0" xfId="0" applyNumberFormat="1" applyFont="1" applyBorder="1" applyAlignment="1">
      <alignment vertical="top" wrapText="1"/>
    </xf>
    <xf numFmtId="177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177" fontId="11" fillId="33" borderId="12" xfId="0" applyNumberFormat="1" applyFont="1" applyFill="1" applyBorder="1" applyAlignment="1">
      <alignment horizontal="center" vertical="center"/>
    </xf>
    <xf numFmtId="177" fontId="11" fillId="33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22" fontId="51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179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22" fontId="6" fillId="33" borderId="12" xfId="0" applyNumberFormat="1" applyFont="1" applyFill="1" applyBorder="1" applyAlignment="1">
      <alignment horizontal="center" vertical="center"/>
    </xf>
    <xf numFmtId="179" fontId="14" fillId="33" borderId="12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/>
    </xf>
    <xf numFmtId="22" fontId="6" fillId="33" borderId="19" xfId="0" applyNumberFormat="1" applyFont="1" applyFill="1" applyBorder="1" applyAlignment="1">
      <alignment horizontal="center" vertical="center"/>
    </xf>
    <xf numFmtId="22" fontId="51" fillId="33" borderId="12" xfId="0" applyNumberFormat="1" applyFont="1" applyFill="1" applyBorder="1" applyAlignment="1">
      <alignment horizontal="center" vertical="center" wrapText="1"/>
    </xf>
    <xf numFmtId="22" fontId="6" fillId="33" borderId="12" xfId="0" applyNumberFormat="1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179" fontId="14" fillId="33" borderId="12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22" fontId="6" fillId="33" borderId="17" xfId="0" applyNumberFormat="1" applyFont="1" applyFill="1" applyBorder="1" applyAlignment="1">
      <alignment horizontal="center" vertical="center" wrapText="1"/>
    </xf>
    <xf numFmtId="179" fontId="6" fillId="33" borderId="12" xfId="0" applyNumberFormat="1" applyFont="1" applyFill="1" applyBorder="1" applyAlignment="1">
      <alignment horizontal="center" vertical="center" wrapText="1"/>
    </xf>
    <xf numFmtId="14" fontId="6" fillId="33" borderId="17" xfId="0" applyNumberFormat="1" applyFont="1" applyFill="1" applyBorder="1" applyAlignment="1">
      <alignment horizontal="center" vertical="center" wrapText="1"/>
    </xf>
    <xf numFmtId="177" fontId="6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" fontId="6" fillId="33" borderId="16" xfId="0" applyNumberFormat="1" applyFont="1" applyFill="1" applyBorder="1" applyAlignment="1">
      <alignment horizontal="center" vertical="center" wrapText="1"/>
    </xf>
    <xf numFmtId="22" fontId="6" fillId="33" borderId="17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/>
    </xf>
    <xf numFmtId="22" fontId="52" fillId="33" borderId="12" xfId="0" applyNumberFormat="1" applyFont="1" applyFill="1" applyBorder="1" applyAlignment="1">
      <alignment horizontal="center" vertical="center" wrapText="1"/>
    </xf>
    <xf numFmtId="22" fontId="50" fillId="33" borderId="12" xfId="0" applyNumberFormat="1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22" fontId="1" fillId="33" borderId="12" xfId="53" applyNumberFormat="1" applyFont="1" applyFill="1" applyBorder="1" applyAlignment="1">
      <alignment horizontal="center" vertical="center" wrapText="1"/>
      <protection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22" fontId="52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22" fontId="6" fillId="33" borderId="16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22" fontId="52" fillId="33" borderId="12" xfId="0" applyNumberFormat="1" applyFont="1" applyFill="1" applyBorder="1" applyAlignment="1">
      <alignment/>
    </xf>
    <xf numFmtId="0" fontId="52" fillId="33" borderId="16" xfId="0" applyFont="1" applyFill="1" applyBorder="1" applyAlignment="1">
      <alignment horizontal="center" vertical="center" wrapText="1"/>
    </xf>
    <xf numFmtId="22" fontId="52" fillId="33" borderId="21" xfId="0" applyNumberFormat="1" applyFont="1" applyFill="1" applyBorder="1" applyAlignment="1">
      <alignment horizontal="center" vertical="center" wrapText="1"/>
    </xf>
    <xf numFmtId="22" fontId="52" fillId="33" borderId="19" xfId="0" applyNumberFormat="1" applyFont="1" applyFill="1" applyBorder="1" applyAlignment="1">
      <alignment horizontal="center" vertical="center" wrapText="1"/>
    </xf>
    <xf numFmtId="22" fontId="6" fillId="33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2" fontId="52" fillId="33" borderId="12" xfId="0" applyNumberFormat="1" applyFont="1" applyFill="1" applyBorder="1" applyAlignment="1">
      <alignment horizontal="center" vertical="center"/>
    </xf>
    <xf numFmtId="22" fontId="11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7" fontId="6" fillId="33" borderId="22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176" fontId="12" fillId="33" borderId="12" xfId="0" applyNumberFormat="1" applyFont="1" applyFill="1" applyBorder="1" applyAlignment="1">
      <alignment horizontal="center" vertical="center"/>
    </xf>
    <xf numFmtId="179" fontId="12" fillId="33" borderId="12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77" fontId="12" fillId="33" borderId="12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2" fontId="6" fillId="33" borderId="18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9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22" fontId="1" fillId="33" borderId="18" xfId="0" applyNumberFormat="1" applyFont="1" applyFill="1" applyBorder="1" applyAlignment="1">
      <alignment horizontal="center" vertical="center" wrapText="1"/>
    </xf>
    <xf numFmtId="177" fontId="1" fillId="33" borderId="12" xfId="0" applyNumberFormat="1" applyFont="1" applyFill="1" applyBorder="1" applyAlignment="1">
      <alignment horizontal="center" vertical="center" wrapText="1"/>
    </xf>
    <xf numFmtId="22" fontId="1" fillId="33" borderId="17" xfId="0" applyNumberFormat="1" applyFont="1" applyFill="1" applyBorder="1" applyAlignment="1">
      <alignment horizontal="center" vertical="center" wrapText="1"/>
    </xf>
    <xf numFmtId="22" fontId="1" fillId="33" borderId="19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22" fontId="0" fillId="33" borderId="12" xfId="0" applyNumberForma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 wrapText="1"/>
    </xf>
    <xf numFmtId="22" fontId="50" fillId="33" borderId="0" xfId="0" applyNumberFormat="1" applyFont="1" applyFill="1" applyBorder="1" applyAlignment="1">
      <alignment horizontal="center" vertical="center" wrapText="1"/>
    </xf>
    <xf numFmtId="22" fontId="6" fillId="33" borderId="22" xfId="0" applyNumberFormat="1" applyFont="1" applyFill="1" applyBorder="1" applyAlignment="1">
      <alignment horizontal="center" vertical="center"/>
    </xf>
    <xf numFmtId="179" fontId="6" fillId="33" borderId="12" xfId="0" applyNumberFormat="1" applyFont="1" applyFill="1" applyBorder="1" applyAlignment="1">
      <alignment/>
    </xf>
    <xf numFmtId="0" fontId="50" fillId="33" borderId="0" xfId="0" applyFont="1" applyFill="1" applyAlignment="1">
      <alignment horizontal="center" vertical="center" wrapText="1"/>
    </xf>
    <xf numFmtId="22" fontId="50" fillId="33" borderId="0" xfId="0" applyNumberFormat="1" applyFont="1" applyFill="1" applyAlignment="1">
      <alignment horizontal="center" vertical="center" wrapText="1"/>
    </xf>
    <xf numFmtId="179" fontId="12" fillId="33" borderId="12" xfId="0" applyNumberFormat="1" applyFont="1" applyFill="1" applyBorder="1" applyAlignment="1">
      <alignment/>
    </xf>
    <xf numFmtId="177" fontId="6" fillId="33" borderId="12" xfId="0" applyNumberFormat="1" applyFont="1" applyFill="1" applyBorder="1" applyAlignment="1">
      <alignment/>
    </xf>
    <xf numFmtId="176" fontId="12" fillId="33" borderId="12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/>
    </xf>
    <xf numFmtId="177" fontId="11" fillId="33" borderId="12" xfId="0" applyNumberFormat="1" applyFont="1" applyFill="1" applyBorder="1" applyAlignment="1">
      <alignment/>
    </xf>
    <xf numFmtId="2" fontId="11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177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76" fontId="1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177" fontId="0" fillId="33" borderId="12" xfId="0" applyNumberFormat="1" applyFont="1" applyFill="1" applyBorder="1" applyAlignment="1">
      <alignment horizontal="center" vertical="center"/>
    </xf>
    <xf numFmtId="179" fontId="0" fillId="33" borderId="22" xfId="0" applyNumberFormat="1" applyFont="1" applyFill="1" applyBorder="1" applyAlignment="1">
      <alignment/>
    </xf>
    <xf numFmtId="179" fontId="0" fillId="33" borderId="12" xfId="0" applyNumberFormat="1" applyFont="1" applyFill="1" applyBorder="1" applyAlignment="1">
      <alignment/>
    </xf>
    <xf numFmtId="177" fontId="10" fillId="33" borderId="12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22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4" fontId="1" fillId="33" borderId="17" xfId="0" applyNumberFormat="1" applyFont="1" applyFill="1" applyBorder="1" applyAlignment="1">
      <alignment horizontal="center" vertical="center" wrapText="1"/>
    </xf>
    <xf numFmtId="22" fontId="1" fillId="33" borderId="12" xfId="0" applyNumberFormat="1" applyFont="1" applyFill="1" applyBorder="1" applyAlignment="1">
      <alignment horizontal="center" vertical="center" wrapText="1"/>
    </xf>
    <xf numFmtId="179" fontId="15" fillId="33" borderId="12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79" fontId="1" fillId="33" borderId="12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22" fontId="1" fillId="33" borderId="0" xfId="0" applyNumberFormat="1" applyFont="1" applyFill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179" fontId="4" fillId="33" borderId="1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33" borderId="27" xfId="0" applyNumberFormat="1" applyFont="1" applyFill="1" applyBorder="1" applyAlignment="1">
      <alignment horizontal="center" vertical="center" wrapText="1"/>
    </xf>
    <xf numFmtId="179" fontId="12" fillId="33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4" fontId="6" fillId="34" borderId="17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22" fontId="52" fillId="34" borderId="12" xfId="0" applyNumberFormat="1" applyFont="1" applyFill="1" applyBorder="1" applyAlignment="1">
      <alignment horizontal="center" vertical="center" wrapText="1"/>
    </xf>
    <xf numFmtId="22" fontId="52" fillId="34" borderId="19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79" fontId="14" fillId="34" borderId="12" xfId="0" applyNumberFormat="1" applyFont="1" applyFill="1" applyBorder="1" applyAlignment="1">
      <alignment horizontal="center" vertical="center" wrapText="1"/>
    </xf>
    <xf numFmtId="177" fontId="11" fillId="34" borderId="12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9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/>
    </xf>
    <xf numFmtId="22" fontId="52" fillId="34" borderId="16" xfId="0" applyNumberFormat="1" applyFont="1" applyFill="1" applyBorder="1" applyAlignment="1">
      <alignment horizontal="center" vertical="center" wrapText="1"/>
    </xf>
    <xf numFmtId="22" fontId="1" fillId="34" borderId="0" xfId="0" applyNumberFormat="1" applyFont="1" applyFill="1" applyAlignment="1">
      <alignment/>
    </xf>
    <xf numFmtId="22" fontId="52" fillId="34" borderId="12" xfId="0" applyNumberFormat="1" applyFont="1" applyFill="1" applyBorder="1" applyAlignment="1">
      <alignment/>
    </xf>
    <xf numFmtId="179" fontId="14" fillId="34" borderId="12" xfId="0" applyNumberFormat="1" applyFont="1" applyFill="1" applyBorder="1" applyAlignment="1">
      <alignment horizontal="center" vertical="center"/>
    </xf>
    <xf numFmtId="177" fontId="11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22" fontId="6" fillId="34" borderId="12" xfId="0" applyNumberFormat="1" applyFont="1" applyFill="1" applyBorder="1" applyAlignment="1">
      <alignment horizontal="center" vertical="center"/>
    </xf>
    <xf numFmtId="177" fontId="6" fillId="34" borderId="1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14" fontId="15" fillId="34" borderId="17" xfId="0" applyNumberFormat="1" applyFont="1" applyFill="1" applyBorder="1" applyAlignment="1">
      <alignment horizontal="center" vertical="center" wrapText="1"/>
    </xf>
    <xf numFmtId="22" fontId="15" fillId="34" borderId="12" xfId="0" applyNumberFormat="1" applyFont="1" applyFill="1" applyBorder="1" applyAlignment="1">
      <alignment horizontal="center" vertical="center" wrapText="1"/>
    </xf>
    <xf numFmtId="22" fontId="15" fillId="34" borderId="0" xfId="0" applyNumberFormat="1" applyFont="1" applyFill="1" applyAlignment="1">
      <alignment horizontal="center" vertical="center" wrapText="1"/>
    </xf>
    <xf numFmtId="179" fontId="15" fillId="34" borderId="12" xfId="0" applyNumberFormat="1" applyFont="1" applyFill="1" applyBorder="1" applyAlignment="1">
      <alignment horizontal="center" vertical="center" wrapText="1"/>
    </xf>
    <xf numFmtId="177" fontId="1" fillId="34" borderId="12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22" fontId="50" fillId="34" borderId="17" xfId="0" applyNumberFormat="1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22" fontId="51" fillId="34" borderId="16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14" fontId="6" fillId="34" borderId="17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22" fontId="6" fillId="34" borderId="0" xfId="0" applyNumberFormat="1" applyFont="1" applyFill="1" applyAlignment="1">
      <alignment horizontal="center" vertical="center" wrapText="1"/>
    </xf>
    <xf numFmtId="22" fontId="6" fillId="34" borderId="17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12" xfId="0" applyFont="1" applyFill="1" applyBorder="1" applyAlignment="1">
      <alignment horizontal="center" vertical="center"/>
    </xf>
    <xf numFmtId="22" fontId="51" fillId="34" borderId="12" xfId="0" applyNumberFormat="1" applyFont="1" applyFill="1" applyBorder="1" applyAlignment="1">
      <alignment horizontal="center" vertical="center" wrapText="1"/>
    </xf>
    <xf numFmtId="22" fontId="11" fillId="34" borderId="0" xfId="0" applyNumberFormat="1" applyFont="1" applyFill="1" applyAlignment="1">
      <alignment horizontal="center" vertical="center" wrapText="1"/>
    </xf>
    <xf numFmtId="14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2" fontId="50" fillId="34" borderId="12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22" fontId="6" fillId="34" borderId="19" xfId="0" applyNumberFormat="1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22" fontId="6" fillId="34" borderId="16" xfId="0" applyNumberFormat="1" applyFont="1" applyFill="1" applyBorder="1" applyAlignment="1">
      <alignment horizontal="center" vertical="center" wrapText="1"/>
    </xf>
    <xf numFmtId="14" fontId="6" fillId="34" borderId="12" xfId="0" applyNumberFormat="1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22" fontId="52" fillId="0" borderId="16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22" fontId="6" fillId="34" borderId="12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/>
    </xf>
    <xf numFmtId="22" fontId="52" fillId="0" borderId="12" xfId="0" applyNumberFormat="1" applyFont="1" applyBorder="1" applyAlignment="1">
      <alignment horizontal="center" vertical="center"/>
    </xf>
    <xf numFmtId="179" fontId="6" fillId="34" borderId="12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22" fontId="6" fillId="33" borderId="18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4" fontId="6" fillId="33" borderId="24" xfId="0" applyNumberFormat="1" applyFont="1" applyFill="1" applyBorder="1" applyAlignment="1">
      <alignment vertical="center" wrapText="1"/>
    </xf>
    <xf numFmtId="22" fontId="52" fillId="0" borderId="19" xfId="0" applyNumberFormat="1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79" fontId="6" fillId="34" borderId="12" xfId="0" applyNumberFormat="1" applyFont="1" applyFill="1" applyBorder="1" applyAlignment="1">
      <alignment horizontal="center" vertical="center" wrapText="1"/>
    </xf>
    <xf numFmtId="22" fontId="52" fillId="34" borderId="12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4" fontId="6" fillId="34" borderId="18" xfId="0" applyNumberFormat="1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22" fontId="52" fillId="0" borderId="0" xfId="0" applyNumberFormat="1" applyFont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52" fillId="34" borderId="18" xfId="0" applyFont="1" applyFill="1" applyBorder="1" applyAlignment="1">
      <alignment horizontal="center" vertical="center" wrapText="1"/>
    </xf>
    <xf numFmtId="22" fontId="52" fillId="34" borderId="21" xfId="0" applyNumberFormat="1" applyFont="1" applyFill="1" applyBorder="1" applyAlignment="1">
      <alignment horizontal="center" vertical="center" wrapText="1"/>
    </xf>
    <xf numFmtId="22" fontId="50" fillId="0" borderId="12" xfId="0" applyNumberFormat="1" applyFont="1" applyBorder="1" applyAlignment="1">
      <alignment horizontal="center" vertical="center" wrapText="1"/>
    </xf>
    <xf numFmtId="177" fontId="6" fillId="33" borderId="2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4" borderId="16" xfId="53" applyFont="1" applyFill="1" applyBorder="1" applyAlignment="1">
      <alignment horizontal="center" vertical="center" wrapText="1"/>
      <protection/>
    </xf>
    <xf numFmtId="0" fontId="1" fillId="34" borderId="19" xfId="53" applyFont="1" applyFill="1" applyBorder="1" applyAlignment="1">
      <alignment horizontal="center" vertical="center" wrapText="1"/>
      <protection/>
    </xf>
    <xf numFmtId="22" fontId="1" fillId="34" borderId="16" xfId="53" applyNumberFormat="1" applyFont="1" applyFill="1" applyBorder="1" applyAlignment="1">
      <alignment horizontal="center" vertical="center" wrapText="1"/>
      <protection/>
    </xf>
    <xf numFmtId="22" fontId="1" fillId="34" borderId="12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22" fontId="52" fillId="0" borderId="16" xfId="0" applyNumberFormat="1" applyFont="1" applyFill="1" applyBorder="1" applyAlignment="1">
      <alignment horizontal="center" vertical="center" wrapText="1"/>
    </xf>
    <xf numFmtId="22" fontId="52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22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22" fontId="6" fillId="0" borderId="19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4" fontId="6" fillId="0" borderId="24" xfId="0" applyNumberFormat="1" applyFont="1" applyFill="1" applyBorder="1" applyAlignment="1">
      <alignment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22" fontId="52" fillId="0" borderId="1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2" fontId="1" fillId="0" borderId="12" xfId="53" applyNumberFormat="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22" fontId="11" fillId="0" borderId="12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22" fontId="6" fillId="0" borderId="16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2" fontId="52" fillId="0" borderId="2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2" fontId="6" fillId="0" borderId="0" xfId="0" applyNumberFormat="1" applyFont="1" applyFill="1" applyAlignment="1">
      <alignment horizontal="center" vertical="center" wrapText="1"/>
    </xf>
    <xf numFmtId="22" fontId="6" fillId="0" borderId="17" xfId="0" applyNumberFormat="1" applyFont="1" applyFill="1" applyBorder="1" applyAlignment="1">
      <alignment horizontal="center" vertical="center" wrapText="1"/>
    </xf>
    <xf numFmtId="22" fontId="51" fillId="0" borderId="12" xfId="0" applyNumberFormat="1" applyFont="1" applyFill="1" applyBorder="1" applyAlignment="1">
      <alignment horizontal="center" vertical="center" wrapText="1"/>
    </xf>
    <xf numFmtId="22" fontId="11" fillId="0" borderId="0" xfId="0" applyNumberFormat="1" applyFont="1" applyFill="1" applyAlignment="1">
      <alignment horizontal="center" vertical="center" wrapText="1"/>
    </xf>
    <xf numFmtId="177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22" fontId="1" fillId="0" borderId="16" xfId="53" applyNumberFormat="1" applyFont="1" applyFill="1" applyBorder="1" applyAlignment="1">
      <alignment horizontal="center" vertical="center" wrapText="1"/>
      <protection/>
    </xf>
    <xf numFmtId="0" fontId="12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22" fontId="51" fillId="0" borderId="16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22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14" fontId="15" fillId="0" borderId="17" xfId="0" applyNumberFormat="1" applyFont="1" applyFill="1" applyBorder="1" applyAlignment="1">
      <alignment horizontal="center" vertical="center" wrapText="1"/>
    </xf>
    <xf numFmtId="22" fontId="1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2" fontId="50" fillId="0" borderId="17" xfId="0" applyNumberFormat="1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Alignment="1">
      <alignment/>
    </xf>
    <xf numFmtId="22" fontId="6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2" fontId="6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22" fontId="50" fillId="33" borderId="24" xfId="0" applyNumberFormat="1" applyFont="1" applyFill="1" applyBorder="1" applyAlignment="1">
      <alignment horizontal="center" vertical="center" wrapText="1"/>
    </xf>
    <xf numFmtId="22" fontId="50" fillId="33" borderId="19" xfId="0" applyNumberFormat="1" applyFont="1" applyFill="1" applyBorder="1" applyAlignment="1">
      <alignment horizontal="center" vertical="center" wrapText="1"/>
    </xf>
    <xf numFmtId="179" fontId="13" fillId="33" borderId="24" xfId="0" applyNumberFormat="1" applyFont="1" applyFill="1" applyBorder="1" applyAlignment="1">
      <alignment horizontal="center" vertical="center" wrapText="1"/>
    </xf>
    <xf numFmtId="179" fontId="13" fillId="33" borderId="19" xfId="0" applyNumberFormat="1" applyFont="1" applyFill="1" applyBorder="1" applyAlignment="1">
      <alignment horizontal="center" vertical="center" wrapText="1"/>
    </xf>
    <xf numFmtId="177" fontId="6" fillId="33" borderId="24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76" fontId="1" fillId="0" borderId="31" xfId="0" applyNumberFormat="1" applyFont="1" applyBorder="1" applyAlignment="1">
      <alignment horizontal="center" vertical="top" wrapText="1"/>
    </xf>
    <xf numFmtId="176" fontId="1" fillId="0" borderId="26" xfId="0" applyNumberFormat="1" applyFont="1" applyBorder="1" applyAlignment="1">
      <alignment horizontal="center" vertical="top" wrapText="1"/>
    </xf>
    <xf numFmtId="176" fontId="1" fillId="0" borderId="32" xfId="0" applyNumberFormat="1" applyFont="1" applyBorder="1" applyAlignment="1">
      <alignment horizontal="center" vertical="top" wrapText="1"/>
    </xf>
    <xf numFmtId="176" fontId="1" fillId="0" borderId="3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уктура  РФ_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U251"/>
  <sheetViews>
    <sheetView zoomScale="80" zoomScaleNormal="80" zoomScalePageLayoutView="0" workbookViewId="0" topLeftCell="A1">
      <selection activeCell="B64" sqref="B64:O75"/>
    </sheetView>
  </sheetViews>
  <sheetFormatPr defaultColWidth="9.00390625" defaultRowHeight="12.75"/>
  <cols>
    <col min="2" max="2" width="10.625" style="19" customWidth="1"/>
    <col min="3" max="3" width="23.875" style="34" customWidth="1"/>
    <col min="4" max="4" width="32.00390625" style="34" customWidth="1"/>
    <col min="5" max="5" width="16.625" style="23" customWidth="1"/>
    <col min="6" max="6" width="17.875" style="23" customWidth="1"/>
    <col min="7" max="7" width="16.00390625" style="31" customWidth="1"/>
    <col min="8" max="8" width="20.125" style="27" customWidth="1"/>
    <col min="9" max="9" width="22.625" style="3" customWidth="1"/>
    <col min="10" max="10" width="16.875" style="0" customWidth="1"/>
    <col min="11" max="11" width="9.00390625" style="13" customWidth="1"/>
    <col min="12" max="12" width="4.625" style="0" customWidth="1"/>
    <col min="13" max="13" width="3.50390625" style="0" customWidth="1"/>
    <col min="14" max="14" width="9.00390625" style="0" customWidth="1"/>
  </cols>
  <sheetData>
    <row r="2" ht="15" thickBot="1"/>
    <row r="3" spans="1:15" ht="12.75" customHeight="1">
      <c r="A3" s="431"/>
      <c r="B3" s="432"/>
      <c r="C3" s="447" t="s">
        <v>35</v>
      </c>
      <c r="D3" s="447"/>
      <c r="E3" s="447"/>
      <c r="F3" s="447"/>
      <c r="G3" s="447"/>
      <c r="H3" s="447"/>
      <c r="I3" s="447"/>
      <c r="J3" s="441"/>
      <c r="K3" s="444" t="s">
        <v>7</v>
      </c>
      <c r="L3" s="441" t="s">
        <v>21</v>
      </c>
      <c r="M3" s="441" t="s">
        <v>22</v>
      </c>
      <c r="N3" s="435" t="s">
        <v>23</v>
      </c>
      <c r="O3" s="436"/>
    </row>
    <row r="4" spans="1:15" ht="13.5" thickBot="1">
      <c r="A4" s="433"/>
      <c r="B4" s="434"/>
      <c r="C4" s="448"/>
      <c r="D4" s="448"/>
      <c r="E4" s="448"/>
      <c r="F4" s="448"/>
      <c r="G4" s="448"/>
      <c r="H4" s="448"/>
      <c r="I4" s="448"/>
      <c r="J4" s="442"/>
      <c r="K4" s="445"/>
      <c r="L4" s="442"/>
      <c r="M4" s="442"/>
      <c r="N4" s="437"/>
      <c r="O4" s="438"/>
    </row>
    <row r="5" spans="3:15" ht="15" thickBot="1">
      <c r="C5" s="35"/>
      <c r="I5" s="12"/>
      <c r="J5" s="442"/>
      <c r="K5" s="445"/>
      <c r="L5" s="442"/>
      <c r="M5" s="442"/>
      <c r="N5" s="437"/>
      <c r="O5" s="438"/>
    </row>
    <row r="6" spans="1:15" ht="31.5" customHeight="1">
      <c r="A6" s="1"/>
      <c r="B6" s="20"/>
      <c r="C6" s="18" t="s">
        <v>2</v>
      </c>
      <c r="D6" s="156" t="s">
        <v>4</v>
      </c>
      <c r="E6" s="401" t="s">
        <v>7</v>
      </c>
      <c r="F6" s="402"/>
      <c r="G6" s="405" t="s">
        <v>8</v>
      </c>
      <c r="H6" s="408" t="s">
        <v>9</v>
      </c>
      <c r="I6" s="409"/>
      <c r="J6" s="442"/>
      <c r="K6" s="445"/>
      <c r="L6" s="442"/>
      <c r="M6" s="442"/>
      <c r="N6" s="437"/>
      <c r="O6" s="438"/>
    </row>
    <row r="7" spans="1:66" ht="15.75" thickBot="1">
      <c r="A7" s="2"/>
      <c r="B7" s="21"/>
      <c r="C7" s="396" t="s">
        <v>3</v>
      </c>
      <c r="D7" s="157" t="s">
        <v>5</v>
      </c>
      <c r="E7" s="403"/>
      <c r="F7" s="404"/>
      <c r="G7" s="406"/>
      <c r="H7" s="410"/>
      <c r="I7" s="411"/>
      <c r="J7" s="442"/>
      <c r="K7" s="445"/>
      <c r="L7" s="442"/>
      <c r="M7" s="442"/>
      <c r="N7" s="437"/>
      <c r="O7" s="438"/>
      <c r="Q7" s="8"/>
      <c r="R7" s="8"/>
      <c r="S7" s="8"/>
      <c r="T7" s="8"/>
      <c r="U7" s="8"/>
      <c r="V7" s="8"/>
      <c r="W7" s="8"/>
      <c r="X7" s="8"/>
      <c r="Y7" s="8"/>
      <c r="Z7" s="8"/>
      <c r="BL7" s="8"/>
      <c r="BM7" s="8"/>
      <c r="BN7" s="8"/>
    </row>
    <row r="8" spans="1:125" ht="15.75" thickBot="1">
      <c r="A8" s="2" t="s">
        <v>0</v>
      </c>
      <c r="B8" s="21" t="s">
        <v>1</v>
      </c>
      <c r="C8" s="397"/>
      <c r="D8" s="157" t="s">
        <v>6</v>
      </c>
      <c r="E8" s="24" t="s">
        <v>10</v>
      </c>
      <c r="F8" s="24" t="s">
        <v>11</v>
      </c>
      <c r="G8" s="407"/>
      <c r="H8" s="28" t="s">
        <v>12</v>
      </c>
      <c r="I8" s="11" t="s">
        <v>13</v>
      </c>
      <c r="J8" s="443"/>
      <c r="K8" s="446"/>
      <c r="L8" s="443"/>
      <c r="M8" s="443"/>
      <c r="N8" s="439"/>
      <c r="O8" s="440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s="398" customFormat="1" ht="15">
      <c r="A9" s="398" t="s">
        <v>14</v>
      </c>
      <c r="J9" s="399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400"/>
      <c r="CC9" s="400"/>
      <c r="CD9" s="400"/>
      <c r="CE9" s="400"/>
      <c r="CF9" s="400"/>
      <c r="CG9" s="400"/>
      <c r="CH9" s="400"/>
      <c r="CI9" s="400"/>
      <c r="CJ9" s="400"/>
      <c r="CK9" s="400"/>
      <c r="CL9" s="400"/>
      <c r="CM9" s="400"/>
      <c r="CN9" s="400"/>
      <c r="CO9" s="400"/>
      <c r="CP9" s="400"/>
      <c r="CQ9" s="400"/>
      <c r="CR9" s="400"/>
      <c r="CS9" s="400"/>
      <c r="CT9" s="400"/>
      <c r="CU9" s="400"/>
      <c r="CV9" s="400"/>
      <c r="CW9" s="400"/>
      <c r="CX9" s="400"/>
      <c r="CY9" s="400"/>
      <c r="CZ9" s="400"/>
      <c r="DA9" s="400"/>
      <c r="DB9" s="400"/>
      <c r="DC9" s="400"/>
      <c r="DD9" s="400"/>
      <c r="DE9" s="400"/>
      <c r="DF9" s="400"/>
      <c r="DG9" s="400"/>
      <c r="DH9" s="400"/>
      <c r="DI9" s="400"/>
      <c r="DJ9" s="400"/>
      <c r="DK9" s="400"/>
      <c r="DL9" s="400"/>
      <c r="DM9" s="400"/>
      <c r="DN9" s="400"/>
      <c r="DO9" s="400"/>
      <c r="DP9" s="400"/>
      <c r="DQ9" s="400"/>
      <c r="DR9" s="399"/>
      <c r="DS9" s="399"/>
      <c r="DT9" s="399"/>
      <c r="DU9" s="399"/>
    </row>
    <row r="10" spans="1:121" s="10" customFormat="1" ht="16.5" customHeight="1">
      <c r="A10" s="412" t="s">
        <v>25</v>
      </c>
      <c r="B10" s="413"/>
      <c r="C10" s="414"/>
      <c r="D10" s="414"/>
      <c r="E10" s="413"/>
      <c r="F10" s="413"/>
      <c r="G10" s="413"/>
      <c r="H10" s="413"/>
      <c r="I10" s="415"/>
      <c r="K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5" s="224" customFormat="1" ht="30.75">
      <c r="A11" s="197">
        <v>1</v>
      </c>
      <c r="B11" s="236">
        <v>42555</v>
      </c>
      <c r="C11" s="180" t="s">
        <v>45</v>
      </c>
      <c r="D11" s="219" t="s">
        <v>33</v>
      </c>
      <c r="E11" s="192">
        <v>42555.745833333334</v>
      </c>
      <c r="F11" s="182">
        <v>42555.927083333336</v>
      </c>
      <c r="G11" s="178" t="s">
        <v>44</v>
      </c>
      <c r="H11" s="182">
        <v>42555.927083333336</v>
      </c>
      <c r="I11" s="195">
        <f aca="true" t="shared" si="0" ref="I11:I19">H11-F11</f>
        <v>0</v>
      </c>
      <c r="J11" s="196">
        <f aca="true" t="shared" si="1" ref="J11:J57">F11-E11</f>
        <v>0.1812500000014552</v>
      </c>
      <c r="K11" s="209">
        <f aca="true" t="shared" si="2" ref="K11:K57">J11*24</f>
        <v>4.350000000034925</v>
      </c>
      <c r="L11" s="197">
        <v>5</v>
      </c>
      <c r="M11" s="197">
        <v>10</v>
      </c>
      <c r="N11" s="209">
        <f aca="true" t="shared" si="3" ref="N11:N25">K11*L11*M11*0.95*1.73</f>
        <v>357.4612500028699</v>
      </c>
      <c r="O11" s="198"/>
    </row>
    <row r="12" spans="1:15" s="224" customFormat="1" ht="57" customHeight="1">
      <c r="A12" s="197">
        <v>2</v>
      </c>
      <c r="B12" s="228">
        <v>42557</v>
      </c>
      <c r="C12" s="181" t="s">
        <v>53</v>
      </c>
      <c r="D12" s="181" t="s">
        <v>64</v>
      </c>
      <c r="E12" s="192">
        <v>42557.027083333334</v>
      </c>
      <c r="F12" s="182">
        <v>42557.19513888889</v>
      </c>
      <c r="G12" s="180" t="s">
        <v>54</v>
      </c>
      <c r="H12" s="230">
        <v>42559.5625</v>
      </c>
      <c r="I12" s="195">
        <f t="shared" si="0"/>
        <v>2.367361111108039</v>
      </c>
      <c r="J12" s="196">
        <f t="shared" si="1"/>
        <v>0.1680555555576575</v>
      </c>
      <c r="K12" s="209">
        <f t="shared" si="2"/>
        <v>4.03333333338378</v>
      </c>
      <c r="L12" s="197">
        <v>10</v>
      </c>
      <c r="M12" s="197">
        <v>10</v>
      </c>
      <c r="N12" s="209">
        <f t="shared" si="3"/>
        <v>662.8783333416243</v>
      </c>
      <c r="O12" s="198"/>
    </row>
    <row r="13" spans="1:15" ht="30.75">
      <c r="A13" s="22">
        <v>3</v>
      </c>
      <c r="B13" s="175">
        <v>42557</v>
      </c>
      <c r="C13" s="83" t="s">
        <v>55</v>
      </c>
      <c r="D13" s="252" t="s">
        <v>152</v>
      </c>
      <c r="E13" s="85">
        <v>42557.027083333334</v>
      </c>
      <c r="F13" s="79">
        <v>42557.027083333334</v>
      </c>
      <c r="G13" s="162" t="s">
        <v>29</v>
      </c>
      <c r="H13" s="26">
        <v>42608.586805555555</v>
      </c>
      <c r="I13" s="45">
        <f t="shared" si="0"/>
        <v>51.559722222220444</v>
      </c>
      <c r="J13" s="47">
        <f t="shared" si="1"/>
        <v>0</v>
      </c>
      <c r="K13" s="49">
        <f t="shared" si="2"/>
        <v>0</v>
      </c>
      <c r="L13" s="41">
        <v>80</v>
      </c>
      <c r="M13" s="22">
        <v>6</v>
      </c>
      <c r="N13" s="46">
        <f t="shared" si="3"/>
        <v>0</v>
      </c>
      <c r="O13" s="17"/>
    </row>
    <row r="14" spans="1:15" ht="30.75">
      <c r="A14" s="22">
        <v>4</v>
      </c>
      <c r="B14" s="175">
        <v>42556</v>
      </c>
      <c r="C14" s="83" t="s">
        <v>56</v>
      </c>
      <c r="D14" s="159" t="s">
        <v>57</v>
      </c>
      <c r="E14" s="85">
        <v>42556.96527777778</v>
      </c>
      <c r="F14" s="79">
        <v>42556.99791666667</v>
      </c>
      <c r="G14" s="162" t="s">
        <v>29</v>
      </c>
      <c r="H14" s="26"/>
      <c r="I14" s="45">
        <f t="shared" si="0"/>
        <v>-42556.99791666667</v>
      </c>
      <c r="J14" s="47">
        <f t="shared" si="1"/>
        <v>0.032638888886140194</v>
      </c>
      <c r="K14" s="49">
        <f t="shared" si="2"/>
        <v>0.7833333332673647</v>
      </c>
      <c r="L14" s="41">
        <v>20</v>
      </c>
      <c r="M14" s="22">
        <v>6</v>
      </c>
      <c r="N14" s="49">
        <f t="shared" si="3"/>
        <v>154.48899998698965</v>
      </c>
      <c r="O14" s="17"/>
    </row>
    <row r="15" spans="1:15" s="224" customFormat="1" ht="46.5" customHeight="1">
      <c r="A15" s="197">
        <v>5</v>
      </c>
      <c r="B15" s="228">
        <v>42556</v>
      </c>
      <c r="C15" s="181" t="s">
        <v>58</v>
      </c>
      <c r="D15" s="181" t="s">
        <v>59</v>
      </c>
      <c r="E15" s="192">
        <v>42556.770833333336</v>
      </c>
      <c r="F15" s="182">
        <v>42556.79513888889</v>
      </c>
      <c r="G15" s="180" t="s">
        <v>60</v>
      </c>
      <c r="H15" s="182">
        <v>42556.927777777775</v>
      </c>
      <c r="I15" s="195">
        <f t="shared" si="0"/>
        <v>0.132638888884685</v>
      </c>
      <c r="J15" s="196">
        <f t="shared" si="1"/>
        <v>0.024305555554747116</v>
      </c>
      <c r="K15" s="202">
        <f t="shared" si="2"/>
        <v>0.5833333333139308</v>
      </c>
      <c r="L15" s="197">
        <v>30</v>
      </c>
      <c r="M15" s="197">
        <v>10</v>
      </c>
      <c r="N15" s="229">
        <f t="shared" si="3"/>
        <v>287.61249999043355</v>
      </c>
      <c r="O15" s="217"/>
    </row>
    <row r="16" spans="1:15" s="73" customFormat="1" ht="65.25" customHeight="1">
      <c r="A16" s="54">
        <v>6</v>
      </c>
      <c r="B16" s="37">
        <v>42558</v>
      </c>
      <c r="C16" s="83" t="s">
        <v>69</v>
      </c>
      <c r="D16" s="240" t="s">
        <v>70</v>
      </c>
      <c r="E16" s="85">
        <v>42558.93263888889</v>
      </c>
      <c r="F16" s="74">
        <v>42558.93263888889</v>
      </c>
      <c r="G16" s="44" t="s">
        <v>71</v>
      </c>
      <c r="H16" s="79">
        <v>42559.708333333336</v>
      </c>
      <c r="I16" s="56">
        <f t="shared" si="0"/>
        <v>0.7756944444481633</v>
      </c>
      <c r="J16" s="38">
        <f t="shared" si="1"/>
        <v>0</v>
      </c>
      <c r="K16" s="77">
        <f t="shared" si="2"/>
        <v>0</v>
      </c>
      <c r="L16" s="54">
        <v>80</v>
      </c>
      <c r="M16" s="54">
        <v>10</v>
      </c>
      <c r="N16" s="65">
        <f t="shared" si="3"/>
        <v>0</v>
      </c>
      <c r="O16" s="43"/>
    </row>
    <row r="17" spans="1:16" s="40" customFormat="1" ht="39" customHeight="1">
      <c r="A17" s="52">
        <v>7</v>
      </c>
      <c r="B17" s="63">
        <v>42559</v>
      </c>
      <c r="C17" s="83" t="s">
        <v>74</v>
      </c>
      <c r="D17" s="240" t="s">
        <v>75</v>
      </c>
      <c r="E17" s="85">
        <v>42559.606944444444</v>
      </c>
      <c r="F17" s="85">
        <v>42559.61111111111</v>
      </c>
      <c r="G17" s="162" t="s">
        <v>29</v>
      </c>
      <c r="H17" s="94">
        <v>42573.625</v>
      </c>
      <c r="I17" s="64">
        <f t="shared" si="0"/>
        <v>14.013888888890506</v>
      </c>
      <c r="J17" s="70">
        <f t="shared" si="1"/>
        <v>0.004166666665696539</v>
      </c>
      <c r="K17" s="65">
        <f t="shared" si="2"/>
        <v>0.09999999997671694</v>
      </c>
      <c r="L17" s="42">
        <v>80</v>
      </c>
      <c r="M17" s="42">
        <v>6</v>
      </c>
      <c r="N17" s="65">
        <f t="shared" si="3"/>
        <v>78.88799998163246</v>
      </c>
      <c r="O17" s="42"/>
      <c r="P17" s="416"/>
    </row>
    <row r="18" spans="1:16" s="199" customFormat="1" ht="51.75" customHeight="1">
      <c r="A18" s="231">
        <v>8</v>
      </c>
      <c r="B18" s="228">
        <v>42562</v>
      </c>
      <c r="C18" s="181" t="s">
        <v>81</v>
      </c>
      <c r="D18" s="247" t="s">
        <v>82</v>
      </c>
      <c r="E18" s="192">
        <v>42562.444444444445</v>
      </c>
      <c r="F18" s="232">
        <v>42562.47222222222</v>
      </c>
      <c r="G18" s="180" t="s">
        <v>83</v>
      </c>
      <c r="H18" s="257">
        <v>42591.42013888889</v>
      </c>
      <c r="I18" s="185">
        <f t="shared" si="0"/>
        <v>28.947916666671517</v>
      </c>
      <c r="J18" s="233">
        <f t="shared" si="1"/>
        <v>0.02777777777373558</v>
      </c>
      <c r="K18" s="229">
        <f t="shared" si="2"/>
        <v>0.6666666665696539</v>
      </c>
      <c r="L18" s="234">
        <v>40</v>
      </c>
      <c r="M18" s="234">
        <v>6</v>
      </c>
      <c r="N18" s="229">
        <f t="shared" si="3"/>
        <v>262.9599999617343</v>
      </c>
      <c r="O18" s="178"/>
      <c r="P18" s="416"/>
    </row>
    <row r="19" spans="1:15" s="199" customFormat="1" ht="46.5">
      <c r="A19" s="231">
        <v>9</v>
      </c>
      <c r="B19" s="228">
        <v>42563</v>
      </c>
      <c r="C19" s="181" t="s">
        <v>79</v>
      </c>
      <c r="D19" s="247" t="s">
        <v>80</v>
      </c>
      <c r="E19" s="192">
        <v>42563.40555555555</v>
      </c>
      <c r="F19" s="235">
        <v>42563.4375</v>
      </c>
      <c r="G19" s="180" t="s">
        <v>83</v>
      </c>
      <c r="H19" s="182">
        <v>42565.708333333336</v>
      </c>
      <c r="I19" s="185">
        <f t="shared" si="0"/>
        <v>2.2708333333357587</v>
      </c>
      <c r="J19" s="233">
        <f t="shared" si="1"/>
        <v>0.031944444446708076</v>
      </c>
      <c r="K19" s="229">
        <f t="shared" si="2"/>
        <v>0.7666666667209938</v>
      </c>
      <c r="L19" s="178">
        <v>20</v>
      </c>
      <c r="M19" s="178">
        <v>6</v>
      </c>
      <c r="N19" s="229">
        <f t="shared" si="3"/>
        <v>151.20200001071439</v>
      </c>
      <c r="O19" s="178"/>
    </row>
    <row r="20" spans="1:15" s="40" customFormat="1" ht="30.75">
      <c r="A20" s="52">
        <v>10</v>
      </c>
      <c r="B20" s="253">
        <v>42566</v>
      </c>
      <c r="C20" s="83" t="s">
        <v>87</v>
      </c>
      <c r="D20" s="382" t="s">
        <v>88</v>
      </c>
      <c r="E20" s="85">
        <v>42566.73611111111</v>
      </c>
      <c r="F20" s="74">
        <v>42566.79652777778</v>
      </c>
      <c r="G20" s="384" t="s">
        <v>90</v>
      </c>
      <c r="H20" s="386">
        <v>42567.39236111111</v>
      </c>
      <c r="I20" s="388">
        <f aca="true" t="shared" si="4" ref="I20:I56">H20-F20</f>
        <v>0.5958333333328483</v>
      </c>
      <c r="J20" s="390">
        <f t="shared" si="1"/>
        <v>0.06041666666715173</v>
      </c>
      <c r="K20" s="380">
        <f t="shared" si="2"/>
        <v>1.4500000000116415</v>
      </c>
      <c r="L20" s="378">
        <v>60</v>
      </c>
      <c r="M20" s="378">
        <v>6</v>
      </c>
      <c r="N20" s="380">
        <f t="shared" si="3"/>
        <v>857.9070000068879</v>
      </c>
      <c r="O20" s="42"/>
    </row>
    <row r="21" spans="1:15" s="40" customFormat="1" ht="15">
      <c r="A21" s="52">
        <v>11</v>
      </c>
      <c r="B21" s="253">
        <v>42566</v>
      </c>
      <c r="C21" s="83" t="s">
        <v>89</v>
      </c>
      <c r="D21" s="383"/>
      <c r="E21" s="85">
        <v>42566.73611111111</v>
      </c>
      <c r="F21" s="85">
        <v>42566.78472222222</v>
      </c>
      <c r="G21" s="385"/>
      <c r="H21" s="387"/>
      <c r="I21" s="389"/>
      <c r="J21" s="391"/>
      <c r="K21" s="381"/>
      <c r="L21" s="379"/>
      <c r="M21" s="379"/>
      <c r="N21" s="381"/>
      <c r="O21" s="98"/>
    </row>
    <row r="22" spans="1:15" s="40" customFormat="1" ht="15">
      <c r="A22" s="52">
        <v>12</v>
      </c>
      <c r="B22" s="63">
        <v>42575</v>
      </c>
      <c r="C22" s="83" t="s">
        <v>58</v>
      </c>
      <c r="D22" s="240" t="s">
        <v>33</v>
      </c>
      <c r="E22" s="85">
        <v>42575.760416666664</v>
      </c>
      <c r="F22" s="74">
        <v>42575.79375</v>
      </c>
      <c r="G22" s="44" t="s">
        <v>68</v>
      </c>
      <c r="H22" s="74">
        <v>42575.79375</v>
      </c>
      <c r="I22" s="64">
        <f t="shared" si="4"/>
        <v>0</v>
      </c>
      <c r="J22" s="48">
        <f t="shared" si="1"/>
        <v>0.03333333333284827</v>
      </c>
      <c r="K22" s="49">
        <f t="shared" si="2"/>
        <v>0.7999999999883585</v>
      </c>
      <c r="L22" s="42">
        <v>30</v>
      </c>
      <c r="M22" s="42">
        <v>10</v>
      </c>
      <c r="N22" s="49">
        <f t="shared" si="3"/>
        <v>394.4399999942601</v>
      </c>
      <c r="O22" s="98"/>
    </row>
    <row r="23" spans="1:15" s="40" customFormat="1" ht="30.75">
      <c r="A23" s="52">
        <v>13</v>
      </c>
      <c r="B23" s="176">
        <v>42576</v>
      </c>
      <c r="C23" s="241" t="s">
        <v>114</v>
      </c>
      <c r="D23" s="241" t="s">
        <v>115</v>
      </c>
      <c r="E23" s="239">
        <v>42576.430555555555</v>
      </c>
      <c r="F23" s="161">
        <v>42576.44513888889</v>
      </c>
      <c r="G23" s="162" t="s">
        <v>29</v>
      </c>
      <c r="H23" s="248">
        <v>42600.65625</v>
      </c>
      <c r="I23" s="64">
        <f t="shared" si="4"/>
        <v>24.21111111110804</v>
      </c>
      <c r="J23" s="48">
        <f t="shared" si="1"/>
        <v>0.014583333337213844</v>
      </c>
      <c r="K23" s="49">
        <f t="shared" si="2"/>
        <v>0.35000000009313226</v>
      </c>
      <c r="L23" s="42">
        <v>180</v>
      </c>
      <c r="M23" s="42">
        <v>6</v>
      </c>
      <c r="N23" s="65">
        <f t="shared" si="3"/>
        <v>621.2430001653079</v>
      </c>
      <c r="O23" s="98"/>
    </row>
    <row r="24" spans="1:16" s="40" customFormat="1" ht="46.5">
      <c r="A24" s="52">
        <v>14</v>
      </c>
      <c r="B24" s="176">
        <v>42578</v>
      </c>
      <c r="C24" s="91" t="s">
        <v>119</v>
      </c>
      <c r="D24" s="240" t="s">
        <v>120</v>
      </c>
      <c r="E24" s="93">
        <v>42578.23611111111</v>
      </c>
      <c r="F24" s="62">
        <v>42579.71666666667</v>
      </c>
      <c r="G24" s="162" t="s">
        <v>123</v>
      </c>
      <c r="H24" s="62">
        <v>42579.71666666667</v>
      </c>
      <c r="I24" s="64">
        <f t="shared" si="4"/>
        <v>0</v>
      </c>
      <c r="J24" s="48">
        <f t="shared" si="1"/>
        <v>1.4805555555576575</v>
      </c>
      <c r="K24" s="49">
        <f t="shared" si="2"/>
        <v>35.53333333338378</v>
      </c>
      <c r="L24" s="42">
        <v>3</v>
      </c>
      <c r="M24" s="42">
        <v>6</v>
      </c>
      <c r="N24" s="65">
        <f t="shared" si="3"/>
        <v>1051.1826000014923</v>
      </c>
      <c r="O24" s="98"/>
      <c r="P24" s="95"/>
    </row>
    <row r="25" spans="1:16" s="40" customFormat="1" ht="48" customHeight="1">
      <c r="A25" s="52">
        <v>15</v>
      </c>
      <c r="B25" s="176">
        <v>42578</v>
      </c>
      <c r="C25" s="91" t="s">
        <v>121</v>
      </c>
      <c r="D25" s="240" t="s">
        <v>122</v>
      </c>
      <c r="E25" s="239">
        <v>42578.04861111111</v>
      </c>
      <c r="F25" s="93">
        <v>42578.21527777778</v>
      </c>
      <c r="G25" s="162" t="s">
        <v>123</v>
      </c>
      <c r="H25" s="82">
        <v>42600.666666666664</v>
      </c>
      <c r="I25" s="68">
        <f t="shared" si="4"/>
        <v>22.45138888888323</v>
      </c>
      <c r="J25" s="48">
        <f t="shared" si="1"/>
        <v>0.1666666666715173</v>
      </c>
      <c r="K25" s="49">
        <f t="shared" si="2"/>
        <v>4.000000000116415</v>
      </c>
      <c r="L25" s="42">
        <v>100</v>
      </c>
      <c r="M25" s="42">
        <v>6</v>
      </c>
      <c r="N25" s="65">
        <f t="shared" si="3"/>
        <v>3944.400000114797</v>
      </c>
      <c r="O25" s="98"/>
      <c r="P25" s="95"/>
    </row>
    <row r="26" spans="1:15" s="40" customFormat="1" ht="46.5">
      <c r="A26" s="86">
        <v>16</v>
      </c>
      <c r="B26" s="176">
        <v>42578</v>
      </c>
      <c r="C26" s="83" t="s">
        <v>151</v>
      </c>
      <c r="D26" s="246" t="s">
        <v>126</v>
      </c>
      <c r="E26" s="85">
        <v>42578.020833333336</v>
      </c>
      <c r="F26" s="93">
        <v>42578.45694444444</v>
      </c>
      <c r="G26" s="162" t="s">
        <v>123</v>
      </c>
      <c r="H26" s="70">
        <v>42620.57152777778</v>
      </c>
      <c r="I26" s="68">
        <f t="shared" si="4"/>
        <v>42.11458333333576</v>
      </c>
      <c r="J26" s="48">
        <f t="shared" si="1"/>
        <v>0.43611111110658385</v>
      </c>
      <c r="K26" s="49">
        <f t="shared" si="2"/>
        <v>10.466666666558012</v>
      </c>
      <c r="L26" s="42">
        <v>150</v>
      </c>
      <c r="M26" s="42">
        <v>6</v>
      </c>
      <c r="N26" s="65">
        <f>K26*L26*M26*0.95*1.73</f>
        <v>15481.769999839284</v>
      </c>
      <c r="O26" s="98"/>
    </row>
    <row r="27" spans="1:16" s="40" customFormat="1" ht="46.5">
      <c r="A27" s="86">
        <v>17</v>
      </c>
      <c r="B27" s="176">
        <v>42578</v>
      </c>
      <c r="C27" s="83" t="s">
        <v>151</v>
      </c>
      <c r="D27" s="246" t="s">
        <v>127</v>
      </c>
      <c r="E27" s="85">
        <v>42578.020833333336</v>
      </c>
      <c r="F27" s="93">
        <v>42578.15625</v>
      </c>
      <c r="G27" s="162" t="s">
        <v>123</v>
      </c>
      <c r="H27" s="79">
        <v>42620.57152777778</v>
      </c>
      <c r="I27" s="68">
        <f t="shared" si="4"/>
        <v>42.4152777777781</v>
      </c>
      <c r="J27" s="48">
        <f t="shared" si="1"/>
        <v>0.13541666666424135</v>
      </c>
      <c r="K27" s="49">
        <f t="shared" si="2"/>
        <v>3.2499999999417923</v>
      </c>
      <c r="L27" s="42">
        <v>150</v>
      </c>
      <c r="M27" s="42">
        <v>6</v>
      </c>
      <c r="N27" s="65">
        <f aca="true" t="shared" si="5" ref="N27:N34">K27*L27*M27*0.95*1.73</f>
        <v>4807.237499913902</v>
      </c>
      <c r="O27" s="98"/>
      <c r="P27" s="95"/>
    </row>
    <row r="28" spans="1:16" s="40" customFormat="1" ht="30.75">
      <c r="A28" s="86">
        <v>18</v>
      </c>
      <c r="B28" s="63">
        <v>42586</v>
      </c>
      <c r="C28" s="83" t="s">
        <v>137</v>
      </c>
      <c r="D28" s="250" t="s">
        <v>138</v>
      </c>
      <c r="E28" s="85">
        <v>42586</v>
      </c>
      <c r="F28" s="85">
        <v>42586.027083333334</v>
      </c>
      <c r="G28" s="162" t="s">
        <v>29</v>
      </c>
      <c r="H28" s="96">
        <v>42614.62847222222</v>
      </c>
      <c r="I28" s="68">
        <f t="shared" si="4"/>
        <v>28.601388888884685</v>
      </c>
      <c r="J28" s="48">
        <f t="shared" si="1"/>
        <v>0.02708333333430346</v>
      </c>
      <c r="K28" s="49">
        <f t="shared" si="2"/>
        <v>0.6500000000232831</v>
      </c>
      <c r="L28" s="42">
        <v>1</v>
      </c>
      <c r="M28" s="42">
        <v>6</v>
      </c>
      <c r="N28" s="65">
        <f t="shared" si="5"/>
        <v>6.409650000229594</v>
      </c>
      <c r="O28" s="39"/>
      <c r="P28" s="95"/>
    </row>
    <row r="29" spans="1:16" s="40" customFormat="1" ht="46.5">
      <c r="A29" s="86">
        <v>19</v>
      </c>
      <c r="B29" s="63">
        <v>42587</v>
      </c>
      <c r="C29" s="83" t="s">
        <v>139</v>
      </c>
      <c r="D29" s="252" t="s">
        <v>142</v>
      </c>
      <c r="E29" s="85">
        <v>42587.46875</v>
      </c>
      <c r="F29" s="93">
        <v>42587.680555555555</v>
      </c>
      <c r="G29" s="162" t="s">
        <v>78</v>
      </c>
      <c r="H29" s="248">
        <v>42592.416666666664</v>
      </c>
      <c r="I29" s="68">
        <f t="shared" si="4"/>
        <v>4.736111111109494</v>
      </c>
      <c r="J29" s="48">
        <f t="shared" si="1"/>
        <v>0.21180555555474712</v>
      </c>
      <c r="K29" s="49">
        <f t="shared" si="2"/>
        <v>5.083333333313931</v>
      </c>
      <c r="L29" s="42">
        <v>30</v>
      </c>
      <c r="M29" s="42">
        <v>6</v>
      </c>
      <c r="N29" s="65">
        <f t="shared" si="5"/>
        <v>1503.8024999942602</v>
      </c>
      <c r="O29" s="39"/>
      <c r="P29" s="95"/>
    </row>
    <row r="30" spans="1:15" s="40" customFormat="1" ht="62.25">
      <c r="A30" s="86">
        <v>20</v>
      </c>
      <c r="B30" s="63">
        <v>42587</v>
      </c>
      <c r="C30" s="83" t="s">
        <v>139</v>
      </c>
      <c r="D30" s="252" t="s">
        <v>143</v>
      </c>
      <c r="E30" s="85">
        <v>42587.46875</v>
      </c>
      <c r="F30" s="93">
        <v>42587.680555555555</v>
      </c>
      <c r="G30" s="162" t="s">
        <v>144</v>
      </c>
      <c r="H30" s="93">
        <v>42587.680555555555</v>
      </c>
      <c r="I30" s="68">
        <f t="shared" si="4"/>
        <v>0</v>
      </c>
      <c r="J30" s="48">
        <f t="shared" si="1"/>
        <v>0.21180555555474712</v>
      </c>
      <c r="K30" s="49">
        <f t="shared" si="2"/>
        <v>5.083333333313931</v>
      </c>
      <c r="L30" s="42">
        <v>30</v>
      </c>
      <c r="M30" s="42">
        <v>6</v>
      </c>
      <c r="N30" s="65">
        <f t="shared" si="5"/>
        <v>1503.8024999942602</v>
      </c>
      <c r="O30" s="39"/>
    </row>
    <row r="31" spans="1:15" s="40" customFormat="1" ht="30.75">
      <c r="A31" s="86">
        <v>21</v>
      </c>
      <c r="B31" s="63">
        <v>42588</v>
      </c>
      <c r="C31" s="83" t="s">
        <v>145</v>
      </c>
      <c r="D31" s="252" t="s">
        <v>146</v>
      </c>
      <c r="E31" s="85">
        <v>42588.48819444444</v>
      </c>
      <c r="F31" s="93">
        <v>42588.55</v>
      </c>
      <c r="G31" s="162" t="s">
        <v>29</v>
      </c>
      <c r="H31" s="82">
        <v>42627.680555555555</v>
      </c>
      <c r="I31" s="68">
        <f t="shared" si="4"/>
        <v>39.13055555555184</v>
      </c>
      <c r="J31" s="48">
        <f t="shared" si="1"/>
        <v>0.06180555556056788</v>
      </c>
      <c r="K31" s="49">
        <f t="shared" si="2"/>
        <v>1.4833333334536292</v>
      </c>
      <c r="L31" s="42">
        <v>30</v>
      </c>
      <c r="M31" s="42">
        <v>10</v>
      </c>
      <c r="N31" s="65">
        <f t="shared" si="5"/>
        <v>731.3575000593119</v>
      </c>
      <c r="O31" s="39"/>
    </row>
    <row r="32" spans="1:15" s="40" customFormat="1" ht="38.25" customHeight="1">
      <c r="A32" s="86">
        <v>22</v>
      </c>
      <c r="B32" s="63">
        <v>42590</v>
      </c>
      <c r="C32" s="91" t="s">
        <v>147</v>
      </c>
      <c r="D32" s="252" t="s">
        <v>148</v>
      </c>
      <c r="E32" s="239">
        <v>42590.43402777778</v>
      </c>
      <c r="F32" s="254">
        <v>42590.57986111111</v>
      </c>
      <c r="G32" s="162" t="s">
        <v>29</v>
      </c>
      <c r="H32" s="70">
        <v>42626.45138888889</v>
      </c>
      <c r="I32" s="68">
        <f t="shared" si="4"/>
        <v>35.87152777778101</v>
      </c>
      <c r="J32" s="48">
        <f t="shared" si="1"/>
        <v>0.1458333333284827</v>
      </c>
      <c r="K32" s="49">
        <f t="shared" si="2"/>
        <v>3.4999999998835847</v>
      </c>
      <c r="L32" s="42">
        <v>20</v>
      </c>
      <c r="M32" s="42">
        <v>6</v>
      </c>
      <c r="N32" s="65">
        <f t="shared" si="5"/>
        <v>690.2699999770406</v>
      </c>
      <c r="O32" s="39"/>
    </row>
    <row r="33" spans="1:15" s="40" customFormat="1" ht="85.5" customHeight="1">
      <c r="A33" s="86">
        <v>23</v>
      </c>
      <c r="B33" s="63">
        <v>42590</v>
      </c>
      <c r="C33" s="91" t="s">
        <v>149</v>
      </c>
      <c r="D33" s="252" t="s">
        <v>150</v>
      </c>
      <c r="E33" s="239">
        <v>42590.43402777778</v>
      </c>
      <c r="F33" s="161">
        <v>42590.43402777778</v>
      </c>
      <c r="G33" s="162" t="s">
        <v>29</v>
      </c>
      <c r="H33" s="79">
        <v>42594.625</v>
      </c>
      <c r="I33" s="68">
        <f t="shared" si="4"/>
        <v>4.1909722222189885</v>
      </c>
      <c r="J33" s="48">
        <f t="shared" si="1"/>
        <v>0</v>
      </c>
      <c r="K33" s="49">
        <f t="shared" si="2"/>
        <v>0</v>
      </c>
      <c r="L33" s="42">
        <v>150</v>
      </c>
      <c r="M33" s="42">
        <v>6</v>
      </c>
      <c r="N33" s="65">
        <f t="shared" si="5"/>
        <v>0</v>
      </c>
      <c r="O33" s="39"/>
    </row>
    <row r="34" spans="1:15" s="40" customFormat="1" ht="53.25" customHeight="1">
      <c r="A34" s="86">
        <v>24</v>
      </c>
      <c r="B34" s="63">
        <v>42601</v>
      </c>
      <c r="C34" s="83" t="s">
        <v>205</v>
      </c>
      <c r="D34" s="258" t="s">
        <v>168</v>
      </c>
      <c r="E34" s="85">
        <v>42601.50833333333</v>
      </c>
      <c r="F34" s="93">
        <v>42601.54791666667</v>
      </c>
      <c r="G34" s="162" t="s">
        <v>144</v>
      </c>
      <c r="H34" s="80">
        <v>42634</v>
      </c>
      <c r="I34" s="68">
        <v>0</v>
      </c>
      <c r="J34" s="48">
        <f t="shared" si="1"/>
        <v>0.039583333338669036</v>
      </c>
      <c r="K34" s="49">
        <f t="shared" si="2"/>
        <v>0.9500000001280569</v>
      </c>
      <c r="L34" s="42">
        <v>60</v>
      </c>
      <c r="M34" s="42">
        <v>6</v>
      </c>
      <c r="N34" s="65">
        <f t="shared" si="5"/>
        <v>562.0770000757661</v>
      </c>
      <c r="O34" s="39"/>
    </row>
    <row r="35" spans="1:15" s="40" customFormat="1" ht="73.5" customHeight="1">
      <c r="A35" s="86">
        <v>25</v>
      </c>
      <c r="B35" s="63">
        <v>42622</v>
      </c>
      <c r="C35" s="83" t="s">
        <v>219</v>
      </c>
      <c r="D35" s="268" t="s">
        <v>218</v>
      </c>
      <c r="E35" s="85">
        <v>42622.42013888889</v>
      </c>
      <c r="F35" s="93">
        <v>42622.447222222225</v>
      </c>
      <c r="G35" s="84" t="s">
        <v>217</v>
      </c>
      <c r="H35" s="85">
        <v>42627.458333333336</v>
      </c>
      <c r="I35" s="68">
        <f t="shared" si="4"/>
        <v>5.011111111110949</v>
      </c>
      <c r="J35" s="48">
        <f t="shared" si="1"/>
        <v>0.02708333333430346</v>
      </c>
      <c r="K35" s="49">
        <f>J35*24</f>
        <v>0.6500000000232831</v>
      </c>
      <c r="L35" s="42">
        <v>60</v>
      </c>
      <c r="M35" s="42">
        <v>6</v>
      </c>
      <c r="N35" s="65">
        <f>K35*L35*M35*0.95*1.73</f>
        <v>384.57900001377567</v>
      </c>
      <c r="O35" s="39"/>
    </row>
    <row r="36" spans="1:15" s="40" customFormat="1" ht="62.25" customHeight="1">
      <c r="A36" s="86">
        <v>26</v>
      </c>
      <c r="B36" s="63">
        <v>42624</v>
      </c>
      <c r="C36" s="83" t="s">
        <v>221</v>
      </c>
      <c r="D36" s="268" t="s">
        <v>220</v>
      </c>
      <c r="E36" s="79">
        <v>42624.149305555555</v>
      </c>
      <c r="F36" s="97">
        <v>42624.17083333333</v>
      </c>
      <c r="G36" s="84" t="s">
        <v>29</v>
      </c>
      <c r="H36" s="97">
        <v>42642.583333333336</v>
      </c>
      <c r="I36" s="68">
        <f t="shared" si="4"/>
        <v>18.41250000000582</v>
      </c>
      <c r="J36" s="48">
        <f t="shared" si="1"/>
        <v>0.02152777777519077</v>
      </c>
      <c r="K36" s="49">
        <f>J36*24</f>
        <v>0.5166666666045785</v>
      </c>
      <c r="L36" s="42">
        <v>30</v>
      </c>
      <c r="M36" s="42">
        <v>6</v>
      </c>
      <c r="N36" s="65">
        <f>K36*L36*M36*0.95*1.73</f>
        <v>152.84549998163246</v>
      </c>
      <c r="O36" s="39"/>
    </row>
    <row r="37" spans="1:15" s="40" customFormat="1" ht="62.25" customHeight="1">
      <c r="A37" s="86">
        <v>27</v>
      </c>
      <c r="B37" s="63">
        <v>42633</v>
      </c>
      <c r="C37" s="87" t="s">
        <v>223</v>
      </c>
      <c r="D37" s="268" t="s">
        <v>222</v>
      </c>
      <c r="E37" s="74">
        <v>42633.45277777778</v>
      </c>
      <c r="F37" s="93">
        <v>42633.50347222222</v>
      </c>
      <c r="G37" s="84" t="s">
        <v>29</v>
      </c>
      <c r="H37" s="79">
        <v>42634.666666666664</v>
      </c>
      <c r="I37" s="68">
        <f t="shared" si="4"/>
        <v>1.1631944444452529</v>
      </c>
      <c r="J37" s="48">
        <f t="shared" si="1"/>
        <v>0.0506944444423425</v>
      </c>
      <c r="K37" s="49">
        <f aca="true" t="shared" si="6" ref="K37:K42">J37*24</f>
        <v>1.21666666661622</v>
      </c>
      <c r="L37" s="42">
        <v>50</v>
      </c>
      <c r="M37" s="42">
        <v>6</v>
      </c>
      <c r="N37" s="65">
        <f aca="true" t="shared" si="7" ref="N37:N53">K37*L37*M37*0.95*1.73</f>
        <v>599.8774999751273</v>
      </c>
      <c r="O37" s="39"/>
    </row>
    <row r="38" spans="1:15" s="40" customFormat="1" ht="62.25" customHeight="1">
      <c r="A38" s="86">
        <v>28</v>
      </c>
      <c r="B38" s="63">
        <v>42635</v>
      </c>
      <c r="C38" s="87" t="s">
        <v>226</v>
      </c>
      <c r="D38" s="268" t="s">
        <v>225</v>
      </c>
      <c r="E38" s="85">
        <v>42635.1875</v>
      </c>
      <c r="F38" s="93">
        <v>42635.25833333333</v>
      </c>
      <c r="G38" s="84" t="s">
        <v>29</v>
      </c>
      <c r="H38" s="80">
        <v>42646.65972222222</v>
      </c>
      <c r="I38" s="68">
        <f t="shared" si="4"/>
        <v>11.401388888887595</v>
      </c>
      <c r="J38" s="48">
        <f t="shared" si="1"/>
        <v>0.07083333333139308</v>
      </c>
      <c r="K38" s="49">
        <f t="shared" si="6"/>
        <v>1.6999999999534339</v>
      </c>
      <c r="L38" s="42">
        <v>10</v>
      </c>
      <c r="M38" s="42">
        <v>10</v>
      </c>
      <c r="N38" s="65">
        <f t="shared" si="7"/>
        <v>279.39499999234687</v>
      </c>
      <c r="O38" s="39"/>
    </row>
    <row r="39" spans="1:15" s="40" customFormat="1" ht="62.25" customHeight="1">
      <c r="A39" s="86">
        <v>29</v>
      </c>
      <c r="B39" s="63">
        <v>42637</v>
      </c>
      <c r="C39" s="87" t="s">
        <v>224</v>
      </c>
      <c r="D39" s="268" t="s">
        <v>227</v>
      </c>
      <c r="E39" s="88">
        <v>42637.58541666667</v>
      </c>
      <c r="F39" s="79">
        <v>42637.66527777778</v>
      </c>
      <c r="G39" s="84" t="s">
        <v>29</v>
      </c>
      <c r="H39" s="79"/>
      <c r="I39" s="68">
        <f t="shared" si="4"/>
        <v>-42637.66527777778</v>
      </c>
      <c r="J39" s="48">
        <f t="shared" si="1"/>
        <v>0.07986111110949423</v>
      </c>
      <c r="K39" s="49">
        <f t="shared" si="6"/>
        <v>1.9166666666278616</v>
      </c>
      <c r="L39" s="42">
        <v>25</v>
      </c>
      <c r="M39" s="42">
        <v>10</v>
      </c>
      <c r="N39" s="65">
        <f t="shared" si="7"/>
        <v>787.5104166507226</v>
      </c>
      <c r="O39" s="39"/>
    </row>
    <row r="40" spans="1:15" s="40" customFormat="1" ht="62.25" customHeight="1">
      <c r="A40" s="86">
        <v>30</v>
      </c>
      <c r="B40" s="63">
        <v>42642</v>
      </c>
      <c r="C40" s="87" t="s">
        <v>229</v>
      </c>
      <c r="D40" s="268" t="s">
        <v>228</v>
      </c>
      <c r="E40" s="88">
        <v>42642.34583333333</v>
      </c>
      <c r="F40" s="79">
        <v>42642.39236111111</v>
      </c>
      <c r="G40" s="84" t="s">
        <v>29</v>
      </c>
      <c r="H40" s="79"/>
      <c r="I40" s="68">
        <f t="shared" si="4"/>
        <v>-42642.39236111111</v>
      </c>
      <c r="J40" s="48">
        <f t="shared" si="1"/>
        <v>0.04652777777664596</v>
      </c>
      <c r="K40" s="49">
        <f t="shared" si="6"/>
        <v>1.116666666639503</v>
      </c>
      <c r="L40" s="42">
        <v>60</v>
      </c>
      <c r="M40" s="42">
        <v>6</v>
      </c>
      <c r="N40" s="65">
        <f t="shared" si="7"/>
        <v>660.6869999839284</v>
      </c>
      <c r="O40" s="39"/>
    </row>
    <row r="41" spans="1:15" s="40" customFormat="1" ht="62.25" customHeight="1">
      <c r="A41" s="86"/>
      <c r="B41" s="63"/>
      <c r="C41" s="83"/>
      <c r="D41" s="81"/>
      <c r="E41" s="85"/>
      <c r="F41" s="79"/>
      <c r="G41" s="84"/>
      <c r="H41" s="82"/>
      <c r="I41" s="68">
        <f t="shared" si="4"/>
        <v>0</v>
      </c>
      <c r="J41" s="48">
        <f t="shared" si="1"/>
        <v>0</v>
      </c>
      <c r="K41" s="49">
        <f t="shared" si="6"/>
        <v>0</v>
      </c>
      <c r="L41" s="42"/>
      <c r="M41" s="42"/>
      <c r="N41" s="65">
        <f t="shared" si="7"/>
        <v>0</v>
      </c>
      <c r="O41" s="39"/>
    </row>
    <row r="42" spans="1:15" s="40" customFormat="1" ht="42.75" customHeight="1">
      <c r="A42" s="52"/>
      <c r="B42" s="37"/>
      <c r="C42" s="83"/>
      <c r="D42" s="81"/>
      <c r="E42" s="85"/>
      <c r="F42" s="85"/>
      <c r="G42" s="84"/>
      <c r="H42" s="82"/>
      <c r="I42" s="68">
        <f t="shared" si="4"/>
        <v>0</v>
      </c>
      <c r="J42" s="48">
        <f t="shared" si="1"/>
        <v>0</v>
      </c>
      <c r="K42" s="49">
        <f t="shared" si="6"/>
        <v>0</v>
      </c>
      <c r="L42" s="54"/>
      <c r="M42" s="54"/>
      <c r="N42" s="65">
        <f t="shared" si="7"/>
        <v>0</v>
      </c>
      <c r="O42" s="39"/>
    </row>
    <row r="43" spans="1:15" s="40" customFormat="1" ht="15">
      <c r="A43" s="52"/>
      <c r="B43" s="37"/>
      <c r="C43" s="83"/>
      <c r="D43" s="81"/>
      <c r="E43" s="85"/>
      <c r="F43" s="38"/>
      <c r="G43" s="84"/>
      <c r="H43" s="38"/>
      <c r="I43" s="68">
        <f t="shared" si="4"/>
        <v>0</v>
      </c>
      <c r="J43" s="47">
        <f t="shared" si="1"/>
        <v>0</v>
      </c>
      <c r="K43" s="46">
        <f t="shared" si="2"/>
        <v>0</v>
      </c>
      <c r="L43" s="43"/>
      <c r="M43" s="43"/>
      <c r="N43" s="65">
        <f t="shared" si="7"/>
        <v>0</v>
      </c>
      <c r="O43" s="39"/>
    </row>
    <row r="44" spans="1:15" s="40" customFormat="1" ht="15">
      <c r="A44" s="54"/>
      <c r="B44" s="72"/>
      <c r="C44" s="81"/>
      <c r="D44" s="81"/>
      <c r="E44" s="88"/>
      <c r="F44" s="79"/>
      <c r="G44" s="84"/>
      <c r="H44" s="38"/>
      <c r="I44" s="68">
        <f t="shared" si="4"/>
        <v>0</v>
      </c>
      <c r="J44" s="47">
        <f t="shared" si="1"/>
        <v>0</v>
      </c>
      <c r="K44" s="46">
        <f t="shared" si="2"/>
        <v>0</v>
      </c>
      <c r="L44" s="43"/>
      <c r="M44" s="42"/>
      <c r="N44" s="65">
        <f t="shared" si="7"/>
        <v>0</v>
      </c>
      <c r="O44" s="39"/>
    </row>
    <row r="45" spans="1:15" s="40" customFormat="1" ht="15">
      <c r="A45" s="54"/>
      <c r="B45" s="72"/>
      <c r="C45" s="87"/>
      <c r="D45" s="87"/>
      <c r="E45" s="88"/>
      <c r="F45" s="79"/>
      <c r="G45" s="84"/>
      <c r="H45" s="79"/>
      <c r="I45" s="68">
        <f t="shared" si="4"/>
        <v>0</v>
      </c>
      <c r="J45" s="47">
        <f t="shared" si="1"/>
        <v>0</v>
      </c>
      <c r="K45" s="46">
        <f t="shared" si="2"/>
        <v>0</v>
      </c>
      <c r="L45" s="43"/>
      <c r="M45" s="42"/>
      <c r="N45" s="65">
        <f t="shared" si="7"/>
        <v>0</v>
      </c>
      <c r="O45" s="39"/>
    </row>
    <row r="46" spans="1:15" s="40" customFormat="1" ht="37.5" customHeight="1">
      <c r="A46" s="54"/>
      <c r="B46" s="72"/>
      <c r="C46" s="50"/>
      <c r="D46" s="81"/>
      <c r="E46" s="75"/>
      <c r="F46" s="79"/>
      <c r="G46" s="84"/>
      <c r="H46" s="90"/>
      <c r="I46" s="68">
        <f t="shared" si="4"/>
        <v>0</v>
      </c>
      <c r="J46" s="47">
        <f t="shared" si="1"/>
        <v>0</v>
      </c>
      <c r="K46" s="46">
        <f t="shared" si="2"/>
        <v>0</v>
      </c>
      <c r="L46" s="43"/>
      <c r="M46" s="89"/>
      <c r="N46" s="65">
        <f t="shared" si="7"/>
        <v>0</v>
      </c>
      <c r="O46" s="39"/>
    </row>
    <row r="47" spans="1:15" s="99" customFormat="1" ht="15">
      <c r="A47" s="42"/>
      <c r="B47" s="69"/>
      <c r="C47" s="83"/>
      <c r="D47" s="81"/>
      <c r="E47" s="85"/>
      <c r="F47" s="79"/>
      <c r="G47" s="84"/>
      <c r="H47" s="70"/>
      <c r="I47" s="68">
        <f t="shared" si="4"/>
        <v>0</v>
      </c>
      <c r="J47" s="48">
        <f t="shared" si="1"/>
        <v>0</v>
      </c>
      <c r="K47" s="49">
        <f t="shared" si="2"/>
        <v>0</v>
      </c>
      <c r="L47" s="42"/>
      <c r="M47" s="42"/>
      <c r="N47" s="65">
        <f t="shared" si="7"/>
        <v>0</v>
      </c>
      <c r="O47" s="98"/>
    </row>
    <row r="48" spans="1:15" s="99" customFormat="1" ht="15">
      <c r="A48" s="89"/>
      <c r="B48" s="69"/>
      <c r="C48" s="83"/>
      <c r="D48" s="81"/>
      <c r="E48" s="85"/>
      <c r="F48" s="70"/>
      <c r="G48" s="84"/>
      <c r="H48" s="70"/>
      <c r="I48" s="68">
        <f t="shared" si="4"/>
        <v>0</v>
      </c>
      <c r="J48" s="48">
        <f t="shared" si="1"/>
        <v>0</v>
      </c>
      <c r="K48" s="49">
        <f t="shared" si="2"/>
        <v>0</v>
      </c>
      <c r="L48" s="42"/>
      <c r="M48" s="42"/>
      <c r="N48" s="65">
        <f t="shared" si="7"/>
        <v>0</v>
      </c>
      <c r="O48" s="98"/>
    </row>
    <row r="49" spans="1:15" s="99" customFormat="1" ht="15">
      <c r="A49" s="89"/>
      <c r="B49" s="69"/>
      <c r="C49" s="83"/>
      <c r="D49" s="81"/>
      <c r="E49" s="85"/>
      <c r="F49" s="70"/>
      <c r="G49" s="84"/>
      <c r="H49" s="70"/>
      <c r="I49" s="68">
        <f t="shared" si="4"/>
        <v>0</v>
      </c>
      <c r="J49" s="48">
        <f t="shared" si="1"/>
        <v>0</v>
      </c>
      <c r="K49" s="49">
        <f t="shared" si="2"/>
        <v>0</v>
      </c>
      <c r="L49" s="42"/>
      <c r="M49" s="42"/>
      <c r="N49" s="65">
        <f t="shared" si="7"/>
        <v>0</v>
      </c>
      <c r="O49" s="98"/>
    </row>
    <row r="50" spans="1:15" s="99" customFormat="1" ht="15">
      <c r="A50" s="42"/>
      <c r="B50" s="69"/>
      <c r="C50" s="83"/>
      <c r="D50" s="81"/>
      <c r="E50" s="85"/>
      <c r="F50" s="70"/>
      <c r="G50" s="84"/>
      <c r="H50" s="79"/>
      <c r="I50" s="68">
        <f t="shared" si="4"/>
        <v>0</v>
      </c>
      <c r="J50" s="48">
        <f t="shared" si="1"/>
        <v>0</v>
      </c>
      <c r="K50" s="49">
        <f t="shared" si="2"/>
        <v>0</v>
      </c>
      <c r="L50" s="42"/>
      <c r="M50" s="42"/>
      <c r="N50" s="65">
        <f t="shared" si="7"/>
        <v>0</v>
      </c>
      <c r="O50" s="98"/>
    </row>
    <row r="51" spans="1:15" s="99" customFormat="1" ht="15">
      <c r="A51" s="42"/>
      <c r="B51" s="69"/>
      <c r="C51" s="83"/>
      <c r="D51" s="83"/>
      <c r="E51" s="85"/>
      <c r="F51" s="79"/>
      <c r="G51" s="84"/>
      <c r="H51" s="70"/>
      <c r="I51" s="68">
        <f t="shared" si="4"/>
        <v>0</v>
      </c>
      <c r="J51" s="48">
        <f t="shared" si="1"/>
        <v>0</v>
      </c>
      <c r="K51" s="49">
        <f t="shared" si="2"/>
        <v>0</v>
      </c>
      <c r="L51" s="42"/>
      <c r="M51" s="42"/>
      <c r="N51" s="65">
        <f t="shared" si="7"/>
        <v>0</v>
      </c>
      <c r="O51" s="98"/>
    </row>
    <row r="52" spans="1:15" s="99" customFormat="1" ht="15">
      <c r="A52" s="42"/>
      <c r="B52" s="69"/>
      <c r="C52" s="83"/>
      <c r="D52" s="83"/>
      <c r="E52" s="85"/>
      <c r="F52" s="79"/>
      <c r="G52" s="84"/>
      <c r="H52" s="70"/>
      <c r="I52" s="68">
        <f t="shared" si="4"/>
        <v>0</v>
      </c>
      <c r="J52" s="48">
        <f t="shared" si="1"/>
        <v>0</v>
      </c>
      <c r="K52" s="49">
        <f t="shared" si="2"/>
        <v>0</v>
      </c>
      <c r="L52" s="42"/>
      <c r="M52" s="42"/>
      <c r="N52" s="65">
        <f t="shared" si="7"/>
        <v>0</v>
      </c>
      <c r="O52" s="98"/>
    </row>
    <row r="53" spans="1:15" s="99" customFormat="1" ht="15">
      <c r="A53" s="42"/>
      <c r="B53" s="69"/>
      <c r="C53" s="83"/>
      <c r="D53" s="83"/>
      <c r="E53" s="85"/>
      <c r="F53" s="79"/>
      <c r="G53" s="84"/>
      <c r="H53" s="82"/>
      <c r="I53" s="68">
        <f t="shared" si="4"/>
        <v>0</v>
      </c>
      <c r="J53" s="48">
        <f t="shared" si="1"/>
        <v>0</v>
      </c>
      <c r="K53" s="49">
        <f t="shared" si="2"/>
        <v>0</v>
      </c>
      <c r="L53" s="42"/>
      <c r="M53" s="42"/>
      <c r="N53" s="65">
        <f t="shared" si="7"/>
        <v>0</v>
      </c>
      <c r="O53" s="98"/>
    </row>
    <row r="54" spans="1:15" s="99" customFormat="1" ht="15">
      <c r="A54" s="42"/>
      <c r="B54" s="69"/>
      <c r="C54" s="83"/>
      <c r="D54" s="83"/>
      <c r="E54" s="85"/>
      <c r="F54" s="79"/>
      <c r="G54" s="84"/>
      <c r="H54" s="70"/>
      <c r="I54" s="68">
        <f t="shared" si="4"/>
        <v>0</v>
      </c>
      <c r="J54" s="48">
        <f t="shared" si="1"/>
        <v>0</v>
      </c>
      <c r="K54" s="49">
        <f t="shared" si="2"/>
        <v>0</v>
      </c>
      <c r="L54" s="42"/>
      <c r="M54" s="42"/>
      <c r="N54" s="65">
        <f>K54*L54*M54*0.95*1.73</f>
        <v>0</v>
      </c>
      <c r="O54" s="98"/>
    </row>
    <row r="55" spans="1:15" s="40" customFormat="1" ht="101.25" customHeight="1">
      <c r="A55" s="54"/>
      <c r="B55" s="72"/>
      <c r="C55" s="83"/>
      <c r="D55" s="83"/>
      <c r="E55" s="85"/>
      <c r="F55" s="38"/>
      <c r="G55" s="84"/>
      <c r="H55" s="38"/>
      <c r="I55" s="53">
        <f t="shared" si="4"/>
        <v>0</v>
      </c>
      <c r="J55" s="47">
        <f t="shared" si="1"/>
        <v>0</v>
      </c>
      <c r="K55" s="46">
        <f t="shared" si="2"/>
        <v>0</v>
      </c>
      <c r="L55" s="42"/>
      <c r="M55" s="42"/>
      <c r="N55" s="65">
        <f>K55*L55*M55*0.95*1.73</f>
        <v>0</v>
      </c>
      <c r="O55" s="39"/>
    </row>
    <row r="56" spans="1:15" s="40" customFormat="1" ht="54" customHeight="1">
      <c r="A56" s="42"/>
      <c r="B56" s="69"/>
      <c r="C56" s="83"/>
      <c r="D56" s="83"/>
      <c r="E56" s="85"/>
      <c r="F56" s="70"/>
      <c r="G56" s="84"/>
      <c r="H56" s="79"/>
      <c r="I56" s="68">
        <f t="shared" si="4"/>
        <v>0</v>
      </c>
      <c r="J56" s="48">
        <f t="shared" si="1"/>
        <v>0</v>
      </c>
      <c r="K56" s="49">
        <f t="shared" si="2"/>
        <v>0</v>
      </c>
      <c r="L56" s="42"/>
      <c r="M56" s="42"/>
      <c r="N56" s="65">
        <f>K56*L56*M56*0.95*1.73</f>
        <v>0</v>
      </c>
      <c r="O56" s="39"/>
    </row>
    <row r="57" spans="1:15" s="40" customFormat="1" ht="15">
      <c r="A57" s="54"/>
      <c r="B57" s="72"/>
      <c r="C57" s="83"/>
      <c r="D57" s="83"/>
      <c r="E57" s="85"/>
      <c r="F57" s="38"/>
      <c r="G57" s="84"/>
      <c r="H57" s="38"/>
      <c r="I57" s="53"/>
      <c r="J57" s="48">
        <f t="shared" si="1"/>
        <v>0</v>
      </c>
      <c r="K57" s="49">
        <f t="shared" si="2"/>
        <v>0</v>
      </c>
      <c r="L57" s="43"/>
      <c r="M57" s="43"/>
      <c r="N57" s="65">
        <f>K57*L57*M57*0.95*1.73</f>
        <v>0</v>
      </c>
      <c r="O57" s="39"/>
    </row>
    <row r="58" spans="1:15" s="40" customFormat="1" ht="15">
      <c r="A58" s="54"/>
      <c r="B58" s="72"/>
      <c r="C58" s="91"/>
      <c r="D58" s="81"/>
      <c r="E58" s="92"/>
      <c r="F58" s="38"/>
      <c r="G58" s="83"/>
      <c r="H58" s="38"/>
      <c r="I58" s="53"/>
      <c r="J58" s="47"/>
      <c r="K58" s="46"/>
      <c r="L58" s="43"/>
      <c r="M58" s="43"/>
      <c r="N58" s="65"/>
      <c r="O58" s="39"/>
    </row>
    <row r="59" spans="1:15" s="40" customFormat="1" ht="15">
      <c r="A59" s="54"/>
      <c r="B59" s="72"/>
      <c r="C59" s="91"/>
      <c r="D59" s="81"/>
      <c r="E59" s="92"/>
      <c r="F59" s="38"/>
      <c r="G59" s="83"/>
      <c r="H59" s="38"/>
      <c r="I59" s="53"/>
      <c r="J59" s="47"/>
      <c r="K59" s="46"/>
      <c r="L59" s="43"/>
      <c r="M59" s="43"/>
      <c r="N59" s="65"/>
      <c r="O59" s="39"/>
    </row>
    <row r="60" spans="1:15" s="40" customFormat="1" ht="15">
      <c r="A60" s="54"/>
      <c r="B60" s="72"/>
      <c r="C60" s="91"/>
      <c r="D60" s="81"/>
      <c r="E60" s="92"/>
      <c r="F60" s="38"/>
      <c r="G60" s="83"/>
      <c r="H60" s="38"/>
      <c r="I60" s="53"/>
      <c r="J60" s="47"/>
      <c r="K60" s="46"/>
      <c r="L60" s="43"/>
      <c r="M60" s="43"/>
      <c r="N60" s="65"/>
      <c r="O60" s="39"/>
    </row>
    <row r="61" spans="1:15" s="40" customFormat="1" ht="13.5">
      <c r="A61" s="54"/>
      <c r="B61" s="37"/>
      <c r="C61" s="100"/>
      <c r="D61" s="42"/>
      <c r="E61" s="101"/>
      <c r="F61" s="38"/>
      <c r="G61" s="102"/>
      <c r="H61" s="38"/>
      <c r="I61" s="53"/>
      <c r="J61" s="38"/>
      <c r="K61" s="76"/>
      <c r="L61" s="43"/>
      <c r="M61" s="43"/>
      <c r="N61" s="76"/>
      <c r="O61" s="39"/>
    </row>
    <row r="62" spans="1:15" s="40" customFormat="1" ht="13.5">
      <c r="A62" s="392" t="s">
        <v>20</v>
      </c>
      <c r="B62" s="393"/>
      <c r="C62" s="42"/>
      <c r="D62" s="42"/>
      <c r="E62" s="38"/>
      <c r="F62" s="103">
        <f>AVERAGE(J11:J17)</f>
        <v>0.05863095238081379</v>
      </c>
      <c r="G62" s="42"/>
      <c r="H62" s="38"/>
      <c r="I62" s="104">
        <f>AVERAGE(I11:I18)</f>
        <v>-5307.4000868055555</v>
      </c>
      <c r="J62" s="38"/>
      <c r="K62" s="76"/>
      <c r="L62" s="43"/>
      <c r="M62" s="43"/>
      <c r="N62" s="76">
        <f>SUM(N11:N19)</f>
        <v>1955.4910832759986</v>
      </c>
      <c r="O62" s="39"/>
    </row>
    <row r="63" spans="1:15" s="73" customFormat="1" ht="13.5">
      <c r="A63" s="71"/>
      <c r="B63" s="420" t="s">
        <v>26</v>
      </c>
      <c r="C63" s="421"/>
      <c r="D63" s="421"/>
      <c r="E63" s="421"/>
      <c r="F63" s="421"/>
      <c r="G63" s="421"/>
      <c r="H63" s="421"/>
      <c r="I63" s="422"/>
      <c r="J63" s="38"/>
      <c r="K63" s="76"/>
      <c r="L63" s="43"/>
      <c r="M63" s="43"/>
      <c r="N63" s="43"/>
      <c r="O63" s="39"/>
    </row>
    <row r="64" spans="1:15" s="224" customFormat="1" ht="27">
      <c r="A64" s="215">
        <v>1</v>
      </c>
      <c r="B64" s="216">
        <v>42555.854166666664</v>
      </c>
      <c r="C64" s="219" t="s">
        <v>48</v>
      </c>
      <c r="D64" s="220" t="s">
        <v>50</v>
      </c>
      <c r="E64" s="221">
        <v>42555.583333333336</v>
      </c>
      <c r="F64" s="222">
        <v>42555.854166666664</v>
      </c>
      <c r="G64" s="178" t="s">
        <v>49</v>
      </c>
      <c r="H64" s="222">
        <v>42555.854166666664</v>
      </c>
      <c r="I64" s="185">
        <f>H64-F64</f>
        <v>0</v>
      </c>
      <c r="J64" s="186">
        <f>F64-E64</f>
        <v>0.2708333333284827</v>
      </c>
      <c r="K64" s="187">
        <f aca="true" t="shared" si="8" ref="K64:K69">J64*24</f>
        <v>6.499999999883585</v>
      </c>
      <c r="L64" s="178">
        <v>10</v>
      </c>
      <c r="M64" s="178">
        <v>10</v>
      </c>
      <c r="N64" s="187">
        <f aca="true" t="shared" si="9" ref="N64:N69">K64*L64*M64*0.95*1.73</f>
        <v>1068.274999980867</v>
      </c>
      <c r="O64" s="223"/>
    </row>
    <row r="65" spans="1:15" s="224" customFormat="1" ht="48" customHeight="1">
      <c r="A65" s="225">
        <v>2</v>
      </c>
      <c r="B65" s="216">
        <v>42555.854166666664</v>
      </c>
      <c r="C65" s="219" t="s">
        <v>51</v>
      </c>
      <c r="D65" s="220" t="s">
        <v>33</v>
      </c>
      <c r="E65" s="226">
        <v>42555.53472222222</v>
      </c>
      <c r="F65" s="227">
        <v>42555.55694444444</v>
      </c>
      <c r="G65" s="180" t="s">
        <v>52</v>
      </c>
      <c r="H65" s="227">
        <v>42555.55694444444</v>
      </c>
      <c r="I65" s="185">
        <f>H65-F65</f>
        <v>0</v>
      </c>
      <c r="J65" s="186">
        <f aca="true" t="shared" si="10" ref="J65:J80">F65-E65</f>
        <v>0.022222222221898846</v>
      </c>
      <c r="K65" s="187">
        <f t="shared" si="8"/>
        <v>0.5333333333255723</v>
      </c>
      <c r="L65" s="178">
        <v>20</v>
      </c>
      <c r="M65" s="178">
        <v>10</v>
      </c>
      <c r="N65" s="187">
        <f t="shared" si="9"/>
        <v>175.30666666411562</v>
      </c>
      <c r="O65" s="223"/>
    </row>
    <row r="66" spans="1:15" s="224" customFormat="1" ht="30.75">
      <c r="A66" s="225">
        <v>3</v>
      </c>
      <c r="B66" s="216">
        <v>42566</v>
      </c>
      <c r="C66" s="237" t="s">
        <v>91</v>
      </c>
      <c r="D66" s="181" t="s">
        <v>33</v>
      </c>
      <c r="E66" s="192">
        <v>42566.850694444445</v>
      </c>
      <c r="F66" s="182">
        <v>42566.85763888889</v>
      </c>
      <c r="G66" s="180" t="s">
        <v>93</v>
      </c>
      <c r="H66" s="182">
        <v>42566.85763888889</v>
      </c>
      <c r="I66" s="185">
        <f aca="true" t="shared" si="11" ref="I66:I81">H66-F66</f>
        <v>0</v>
      </c>
      <c r="J66" s="186">
        <f t="shared" si="10"/>
        <v>0.006944444445252884</v>
      </c>
      <c r="K66" s="187">
        <f t="shared" si="8"/>
        <v>0.16666666668606922</v>
      </c>
      <c r="L66" s="178">
        <v>100</v>
      </c>
      <c r="M66" s="178">
        <v>10</v>
      </c>
      <c r="N66" s="187">
        <f t="shared" si="9"/>
        <v>273.91666669855476</v>
      </c>
      <c r="O66" s="223"/>
    </row>
    <row r="67" spans="1:15" s="73" customFormat="1" ht="30.75">
      <c r="A67" s="71">
        <v>4</v>
      </c>
      <c r="B67" s="69">
        <v>42566</v>
      </c>
      <c r="C67" s="91" t="s">
        <v>51</v>
      </c>
      <c r="D67" s="83" t="s">
        <v>92</v>
      </c>
      <c r="E67" s="85">
        <v>42566.834027777775</v>
      </c>
      <c r="F67" s="93">
        <v>42566.9375</v>
      </c>
      <c r="G67" s="84" t="s">
        <v>94</v>
      </c>
      <c r="H67" s="93">
        <v>42566.9375</v>
      </c>
      <c r="I67" s="64">
        <f t="shared" si="11"/>
        <v>0</v>
      </c>
      <c r="J67" s="48">
        <f t="shared" si="10"/>
        <v>0.10347222222480923</v>
      </c>
      <c r="K67" s="49">
        <f t="shared" si="8"/>
        <v>2.4833333333954215</v>
      </c>
      <c r="L67" s="42">
        <v>20</v>
      </c>
      <c r="M67" s="42">
        <v>10</v>
      </c>
      <c r="N67" s="49">
        <f t="shared" si="9"/>
        <v>816.271666687075</v>
      </c>
      <c r="O67" s="98"/>
    </row>
    <row r="68" spans="1:15" s="73" customFormat="1" ht="39" customHeight="1">
      <c r="A68" s="71">
        <v>4</v>
      </c>
      <c r="B68" s="69">
        <v>42575</v>
      </c>
      <c r="C68" s="42" t="s">
        <v>112</v>
      </c>
      <c r="D68" s="42" t="s">
        <v>113</v>
      </c>
      <c r="E68" s="278">
        <v>42575.6875</v>
      </c>
      <c r="F68" s="70">
        <v>42575.78472222222</v>
      </c>
      <c r="G68" s="162" t="s">
        <v>94</v>
      </c>
      <c r="H68" s="70">
        <v>42575.78472222222</v>
      </c>
      <c r="I68" s="64">
        <f t="shared" si="11"/>
        <v>0</v>
      </c>
      <c r="J68" s="48">
        <f t="shared" si="10"/>
        <v>0.09722222221898846</v>
      </c>
      <c r="K68" s="49">
        <f t="shared" si="8"/>
        <v>2.333333333255723</v>
      </c>
      <c r="L68" s="279">
        <v>30</v>
      </c>
      <c r="M68" s="42">
        <v>10</v>
      </c>
      <c r="N68" s="49">
        <f t="shared" si="9"/>
        <v>1150.4499999617342</v>
      </c>
      <c r="O68" s="98"/>
    </row>
    <row r="69" spans="1:15" s="73" customFormat="1" ht="30.75">
      <c r="A69" s="71">
        <v>5</v>
      </c>
      <c r="B69" s="63">
        <v>42577</v>
      </c>
      <c r="C69" s="271" t="s">
        <v>124</v>
      </c>
      <c r="D69" s="105" t="s">
        <v>125</v>
      </c>
      <c r="E69" s="70">
        <v>42577.541666666664</v>
      </c>
      <c r="F69" s="70">
        <v>42577.569444444445</v>
      </c>
      <c r="G69" s="162" t="s">
        <v>94</v>
      </c>
      <c r="H69" s="161">
        <v>42578.666666666664</v>
      </c>
      <c r="I69" s="64">
        <f t="shared" si="11"/>
        <v>1.0972222222189885</v>
      </c>
      <c r="J69" s="48">
        <f t="shared" si="10"/>
        <v>0.027777777781011537</v>
      </c>
      <c r="K69" s="49">
        <f t="shared" si="8"/>
        <v>0.6666666667442769</v>
      </c>
      <c r="L69" s="42">
        <v>40</v>
      </c>
      <c r="M69" s="42">
        <v>10</v>
      </c>
      <c r="N69" s="49">
        <f t="shared" si="9"/>
        <v>438.2666667176876</v>
      </c>
      <c r="O69" s="98"/>
    </row>
    <row r="70" spans="1:15" s="73" customFormat="1" ht="30.75">
      <c r="A70" s="71">
        <v>6</v>
      </c>
      <c r="B70" s="63">
        <v>42586</v>
      </c>
      <c r="C70" s="91" t="s">
        <v>140</v>
      </c>
      <c r="D70" s="272" t="s">
        <v>141</v>
      </c>
      <c r="E70" s="85">
        <v>42586.79513888889</v>
      </c>
      <c r="F70" s="79">
        <v>42586.81597222222</v>
      </c>
      <c r="G70" s="162" t="s">
        <v>94</v>
      </c>
      <c r="H70" s="161">
        <v>42587.458333333336</v>
      </c>
      <c r="I70" s="64">
        <f t="shared" si="11"/>
        <v>0.6423611111167702</v>
      </c>
      <c r="J70" s="48">
        <f t="shared" si="10"/>
        <v>0.020833333328482695</v>
      </c>
      <c r="K70" s="65">
        <f aca="true" t="shared" si="12" ref="K70:K80">J70*24</f>
        <v>0.4999999998835847</v>
      </c>
      <c r="L70" s="42">
        <v>100</v>
      </c>
      <c r="M70" s="42">
        <v>10</v>
      </c>
      <c r="N70" s="65">
        <f>K70*L70*M70*0.95*1.73</f>
        <v>821.7499998086714</v>
      </c>
      <c r="O70" s="98"/>
    </row>
    <row r="71" spans="1:15" s="224" customFormat="1" ht="46.5">
      <c r="A71" s="225">
        <v>7</v>
      </c>
      <c r="B71" s="216">
        <v>42609</v>
      </c>
      <c r="C71" s="237" t="s">
        <v>202</v>
      </c>
      <c r="D71" s="181" t="s">
        <v>96</v>
      </c>
      <c r="E71" s="192">
        <v>42609.645833333336</v>
      </c>
      <c r="F71" s="192">
        <v>42609.65625</v>
      </c>
      <c r="G71" s="180" t="s">
        <v>52</v>
      </c>
      <c r="H71" s="192">
        <v>42609.65625</v>
      </c>
      <c r="I71" s="64">
        <f t="shared" si="11"/>
        <v>0</v>
      </c>
      <c r="J71" s="48">
        <f t="shared" si="10"/>
        <v>0.010416666664241347</v>
      </c>
      <c r="K71" s="65">
        <f t="shared" si="12"/>
        <v>0.24999999994179234</v>
      </c>
      <c r="L71" s="178"/>
      <c r="M71" s="42">
        <v>10</v>
      </c>
      <c r="N71" s="65">
        <f>K71*L71*M71*0.95*1.73</f>
        <v>0</v>
      </c>
      <c r="O71" s="223"/>
    </row>
    <row r="72" spans="1:15" s="224" customFormat="1" ht="46.5">
      <c r="A72" s="225">
        <v>8</v>
      </c>
      <c r="B72" s="216">
        <v>42609</v>
      </c>
      <c r="C72" s="237" t="s">
        <v>203</v>
      </c>
      <c r="D72" s="181" t="s">
        <v>96</v>
      </c>
      <c r="E72" s="192">
        <v>42609.57638888889</v>
      </c>
      <c r="F72" s="192">
        <v>42609.60763888889</v>
      </c>
      <c r="G72" s="180" t="s">
        <v>204</v>
      </c>
      <c r="H72" s="192">
        <v>42609.60763888889</v>
      </c>
      <c r="I72" s="64">
        <f t="shared" si="11"/>
        <v>0</v>
      </c>
      <c r="J72" s="48">
        <f t="shared" si="10"/>
        <v>0.03125</v>
      </c>
      <c r="K72" s="65">
        <f t="shared" si="12"/>
        <v>0.75</v>
      </c>
      <c r="L72" s="178">
        <v>30</v>
      </c>
      <c r="M72" s="42">
        <v>10</v>
      </c>
      <c r="N72" s="65">
        <f>K72*L72*M72*0.95*1.73</f>
        <v>369.7875</v>
      </c>
      <c r="O72" s="223"/>
    </row>
    <row r="73" spans="1:15" s="73" customFormat="1" ht="46.5">
      <c r="A73" s="71">
        <v>9</v>
      </c>
      <c r="B73" s="69">
        <v>42617</v>
      </c>
      <c r="C73" s="91" t="s">
        <v>188</v>
      </c>
      <c r="D73" s="272" t="s">
        <v>189</v>
      </c>
      <c r="E73" s="85">
        <v>42617.993055555555</v>
      </c>
      <c r="F73" s="70">
        <v>42618.40972222222</v>
      </c>
      <c r="G73" s="162" t="s">
        <v>190</v>
      </c>
      <c r="H73" s="70">
        <v>42618.40972222222</v>
      </c>
      <c r="I73" s="64">
        <f t="shared" si="11"/>
        <v>0</v>
      </c>
      <c r="J73" s="48">
        <f t="shared" si="10"/>
        <v>0.41666666666424135</v>
      </c>
      <c r="K73" s="65">
        <f t="shared" si="12"/>
        <v>9.999999999941792</v>
      </c>
      <c r="L73" s="42">
        <v>30</v>
      </c>
      <c r="M73" s="42">
        <v>10</v>
      </c>
      <c r="N73" s="65">
        <f aca="true" t="shared" si="13" ref="N73:N80">K73*L73*M73*0.95*1.73</f>
        <v>4930.499999971301</v>
      </c>
      <c r="O73" s="98"/>
    </row>
    <row r="74" spans="1:15" s="224" customFormat="1" ht="15">
      <c r="A74" s="225">
        <v>10</v>
      </c>
      <c r="B74" s="216">
        <v>42643</v>
      </c>
      <c r="C74" s="280" t="s">
        <v>211</v>
      </c>
      <c r="D74" s="281" t="s">
        <v>96</v>
      </c>
      <c r="E74" s="282">
        <v>42643.71111111111</v>
      </c>
      <c r="F74" s="283">
        <v>42643.805555555555</v>
      </c>
      <c r="G74" s="180" t="s">
        <v>212</v>
      </c>
      <c r="H74" s="283">
        <v>42643.805555555555</v>
      </c>
      <c r="I74" s="64">
        <f t="shared" si="11"/>
        <v>0</v>
      </c>
      <c r="J74" s="186">
        <f t="shared" si="10"/>
        <v>0.09444444444670808</v>
      </c>
      <c r="K74" s="229">
        <f t="shared" si="12"/>
        <v>2.266666666720994</v>
      </c>
      <c r="L74" s="178">
        <v>110</v>
      </c>
      <c r="M74" s="178">
        <v>10</v>
      </c>
      <c r="N74" s="229">
        <f t="shared" si="13"/>
        <v>4097.7933334315485</v>
      </c>
      <c r="O74" s="223"/>
    </row>
    <row r="75" spans="1:15" s="224" customFormat="1" ht="15">
      <c r="A75" s="225">
        <v>11</v>
      </c>
      <c r="B75" s="216">
        <v>42643</v>
      </c>
      <c r="C75" s="237" t="s">
        <v>202</v>
      </c>
      <c r="D75" s="281" t="s">
        <v>96</v>
      </c>
      <c r="E75" s="182">
        <v>42643.69027777778</v>
      </c>
      <c r="F75" s="182">
        <v>42643.70277777778</v>
      </c>
      <c r="G75" s="180" t="s">
        <v>212</v>
      </c>
      <c r="H75" s="182">
        <v>42643.70277777778</v>
      </c>
      <c r="I75" s="64">
        <f t="shared" si="11"/>
        <v>0</v>
      </c>
      <c r="J75" s="186">
        <f t="shared" si="10"/>
        <v>0.012499999997089617</v>
      </c>
      <c r="K75" s="229">
        <f t="shared" si="12"/>
        <v>0.2999999999301508</v>
      </c>
      <c r="L75" s="178">
        <v>40</v>
      </c>
      <c r="M75" s="178">
        <v>10</v>
      </c>
      <c r="N75" s="229">
        <f t="shared" si="13"/>
        <v>197.21999995408115</v>
      </c>
      <c r="O75" s="223"/>
    </row>
    <row r="76" spans="1:15" s="73" customFormat="1" ht="15">
      <c r="A76" s="71"/>
      <c r="B76" s="72"/>
      <c r="C76" s="263"/>
      <c r="D76" s="264"/>
      <c r="E76" s="85"/>
      <c r="F76" s="38"/>
      <c r="G76" s="162"/>
      <c r="I76" s="56"/>
      <c r="J76" s="47"/>
      <c r="K76" s="76"/>
      <c r="L76" s="43"/>
      <c r="M76" s="43"/>
      <c r="N76" s="76"/>
      <c r="O76" s="39"/>
    </row>
    <row r="77" spans="1:15" s="73" customFormat="1" ht="13.5">
      <c r="A77" s="71"/>
      <c r="B77" s="72"/>
      <c r="C77" s="107"/>
      <c r="D77" s="108"/>
      <c r="E77" s="38"/>
      <c r="F77" s="38"/>
      <c r="G77" s="42"/>
      <c r="H77" s="38"/>
      <c r="I77" s="56">
        <f t="shared" si="11"/>
        <v>0</v>
      </c>
      <c r="J77" s="47">
        <f t="shared" si="10"/>
        <v>0</v>
      </c>
      <c r="K77" s="76">
        <f t="shared" si="12"/>
        <v>0</v>
      </c>
      <c r="L77" s="43"/>
      <c r="M77" s="43"/>
      <c r="N77" s="76">
        <f t="shared" si="13"/>
        <v>0</v>
      </c>
      <c r="O77" s="39"/>
    </row>
    <row r="78" spans="1:15" s="73" customFormat="1" ht="13.5">
      <c r="A78" s="71"/>
      <c r="B78" s="72"/>
      <c r="C78" s="107"/>
      <c r="D78" s="107"/>
      <c r="E78" s="101"/>
      <c r="F78" s="38"/>
      <c r="G78" s="42"/>
      <c r="H78" s="38"/>
      <c r="I78" s="56">
        <f t="shared" si="11"/>
        <v>0</v>
      </c>
      <c r="J78" s="47">
        <f t="shared" si="10"/>
        <v>0</v>
      </c>
      <c r="K78" s="76">
        <f t="shared" si="12"/>
        <v>0</v>
      </c>
      <c r="L78" s="43"/>
      <c r="M78" s="43"/>
      <c r="N78" s="76">
        <f t="shared" si="13"/>
        <v>0</v>
      </c>
      <c r="O78" s="39"/>
    </row>
    <row r="79" spans="1:15" s="73" customFormat="1" ht="13.5">
      <c r="A79" s="71"/>
      <c r="B79" s="72"/>
      <c r="C79" s="107"/>
      <c r="D79" s="107"/>
      <c r="E79" s="101"/>
      <c r="F79" s="38"/>
      <c r="G79" s="42"/>
      <c r="H79" s="38"/>
      <c r="I79" s="56">
        <f t="shared" si="11"/>
        <v>0</v>
      </c>
      <c r="J79" s="47">
        <f t="shared" si="10"/>
        <v>0</v>
      </c>
      <c r="K79" s="76">
        <f t="shared" si="12"/>
        <v>0</v>
      </c>
      <c r="L79" s="43"/>
      <c r="M79" s="43"/>
      <c r="N79" s="76">
        <f t="shared" si="13"/>
        <v>0</v>
      </c>
      <c r="O79" s="39"/>
    </row>
    <row r="80" spans="1:15" s="73" customFormat="1" ht="13.5">
      <c r="A80" s="71"/>
      <c r="B80" s="72"/>
      <c r="C80" s="42"/>
      <c r="D80" s="42"/>
      <c r="E80" s="101"/>
      <c r="F80" s="38"/>
      <c r="G80" s="42"/>
      <c r="H80" s="38"/>
      <c r="I80" s="56">
        <f t="shared" si="11"/>
        <v>0</v>
      </c>
      <c r="J80" s="47">
        <f t="shared" si="10"/>
        <v>0</v>
      </c>
      <c r="K80" s="76">
        <f t="shared" si="12"/>
        <v>0</v>
      </c>
      <c r="L80" s="43"/>
      <c r="M80" s="43"/>
      <c r="N80" s="76">
        <f t="shared" si="13"/>
        <v>0</v>
      </c>
      <c r="O80" s="39"/>
    </row>
    <row r="81" spans="1:15" s="73" customFormat="1" ht="13.5">
      <c r="A81" s="71"/>
      <c r="B81" s="37"/>
      <c r="C81" s="42"/>
      <c r="D81" s="106"/>
      <c r="E81" s="38"/>
      <c r="F81" s="38"/>
      <c r="G81" s="42"/>
      <c r="H81" s="38"/>
      <c r="I81" s="56">
        <f t="shared" si="11"/>
        <v>0</v>
      </c>
      <c r="J81" s="38"/>
      <c r="K81" s="76"/>
      <c r="L81" s="43"/>
      <c r="M81" s="43"/>
      <c r="N81" s="43"/>
      <c r="O81" s="39"/>
    </row>
    <row r="82" spans="1:15" s="73" customFormat="1" ht="13.5">
      <c r="A82" s="392" t="s">
        <v>19</v>
      </c>
      <c r="B82" s="393"/>
      <c r="C82" s="42"/>
      <c r="D82" s="106"/>
      <c r="E82" s="38"/>
      <c r="F82" s="103">
        <f>AVERAGE(J64:J81)</f>
        <v>0.06966145833257542</v>
      </c>
      <c r="G82" s="42"/>
      <c r="H82" s="38"/>
      <c r="I82" s="104">
        <f>AVERAGE(I64:I81)</f>
        <v>0.10232843137269168</v>
      </c>
      <c r="J82" s="38"/>
      <c r="K82" s="76"/>
      <c r="L82" s="43"/>
      <c r="M82" s="43"/>
      <c r="N82" s="76">
        <f>SUM(N64:N77)</f>
        <v>14339.537499875636</v>
      </c>
      <c r="O82" s="39"/>
    </row>
    <row r="83" spans="1:15" s="73" customFormat="1" ht="13.5">
      <c r="A83" s="71"/>
      <c r="B83" s="71"/>
      <c r="C83" s="109"/>
      <c r="D83" s="158"/>
      <c r="E83" s="38"/>
      <c r="F83" s="38"/>
      <c r="G83" s="109"/>
      <c r="H83" s="110"/>
      <c r="I83" s="53"/>
      <c r="J83" s="38"/>
      <c r="K83" s="76"/>
      <c r="L83" s="43"/>
      <c r="M83" s="43"/>
      <c r="N83" s="43"/>
      <c r="O83" s="39"/>
    </row>
    <row r="84" spans="1:15" s="73" customFormat="1" ht="13.5">
      <c r="A84" s="71"/>
      <c r="B84" s="420" t="s">
        <v>36</v>
      </c>
      <c r="C84" s="421"/>
      <c r="D84" s="421"/>
      <c r="E84" s="421"/>
      <c r="F84" s="421"/>
      <c r="G84" s="421"/>
      <c r="H84" s="421"/>
      <c r="I84" s="422"/>
      <c r="J84" s="38"/>
      <c r="K84" s="76"/>
      <c r="L84" s="43"/>
      <c r="M84" s="43"/>
      <c r="N84" s="43"/>
      <c r="O84" s="39"/>
    </row>
    <row r="85" spans="1:15" s="40" customFormat="1" ht="27">
      <c r="A85" s="109">
        <v>1</v>
      </c>
      <c r="B85" s="69">
        <v>42555</v>
      </c>
      <c r="C85" s="50" t="s">
        <v>41</v>
      </c>
      <c r="D85" s="81" t="s">
        <v>42</v>
      </c>
      <c r="E85" s="67">
        <v>42555.82986111111</v>
      </c>
      <c r="F85" s="61">
        <v>42555.873611111114</v>
      </c>
      <c r="G85" s="42" t="s">
        <v>43</v>
      </c>
      <c r="H85" s="61">
        <v>42556.614583333336</v>
      </c>
      <c r="I85" s="64">
        <f aca="true" t="shared" si="14" ref="I85:I104">H85-F85</f>
        <v>0.7409722222218988</v>
      </c>
      <c r="J85" s="47">
        <f>F85-E85</f>
        <v>0.043750000004365575</v>
      </c>
      <c r="K85" s="46">
        <f>J85*24</f>
        <v>1.0500000001047738</v>
      </c>
      <c r="L85" s="43">
        <v>5</v>
      </c>
      <c r="M85" s="43">
        <v>10</v>
      </c>
      <c r="N85" s="46">
        <f aca="true" t="shared" si="15" ref="N85:N104">K85*L85*M85*0.95*1.73</f>
        <v>86.28375000860979</v>
      </c>
      <c r="O85" s="39"/>
    </row>
    <row r="86" spans="1:15" s="199" customFormat="1" ht="47.25" customHeight="1">
      <c r="A86" s="215">
        <v>2</v>
      </c>
      <c r="B86" s="216">
        <v>42557</v>
      </c>
      <c r="C86" s="180" t="s">
        <v>41</v>
      </c>
      <c r="D86" s="181" t="s">
        <v>33</v>
      </c>
      <c r="E86" s="183">
        <v>42557.42361111111</v>
      </c>
      <c r="F86" s="183">
        <v>42557.45138888889</v>
      </c>
      <c r="G86" s="180" t="s">
        <v>60</v>
      </c>
      <c r="H86" s="183">
        <v>42557.45138888889</v>
      </c>
      <c r="I86" s="185">
        <f t="shared" si="14"/>
        <v>0</v>
      </c>
      <c r="J86" s="196">
        <f>F86-E86</f>
        <v>0.027777777781011537</v>
      </c>
      <c r="K86" s="209">
        <f aca="true" t="shared" si="16" ref="K86:K121">J86*24</f>
        <v>0.6666666667442769</v>
      </c>
      <c r="L86" s="217">
        <v>20</v>
      </c>
      <c r="M86" s="217">
        <v>10</v>
      </c>
      <c r="N86" s="209">
        <f t="shared" si="15"/>
        <v>219.1333333588438</v>
      </c>
      <c r="O86" s="198"/>
    </row>
    <row r="87" spans="1:15" s="199" customFormat="1" ht="15">
      <c r="A87" s="178">
        <v>3</v>
      </c>
      <c r="B87" s="216">
        <v>42557</v>
      </c>
      <c r="C87" s="180" t="s">
        <v>62</v>
      </c>
      <c r="D87" s="181" t="s">
        <v>33</v>
      </c>
      <c r="E87" s="183">
        <v>42557.31597222222</v>
      </c>
      <c r="F87" s="183">
        <v>42557.430555555555</v>
      </c>
      <c r="G87" s="180" t="s">
        <v>63</v>
      </c>
      <c r="H87" s="183">
        <v>42557.430555555555</v>
      </c>
      <c r="I87" s="185">
        <f t="shared" si="14"/>
        <v>0</v>
      </c>
      <c r="J87" s="196">
        <f>F87-E87</f>
        <v>0.11458333333575865</v>
      </c>
      <c r="K87" s="209">
        <f t="shared" si="16"/>
        <v>2.7500000000582077</v>
      </c>
      <c r="L87" s="218">
        <v>11</v>
      </c>
      <c r="M87" s="217">
        <v>10</v>
      </c>
      <c r="N87" s="209">
        <f t="shared" si="15"/>
        <v>497.1587500105231</v>
      </c>
      <c r="O87" s="198"/>
    </row>
    <row r="88" spans="1:15" s="199" customFormat="1" ht="15">
      <c r="A88" s="178">
        <v>4</v>
      </c>
      <c r="B88" s="216">
        <v>42557</v>
      </c>
      <c r="C88" s="180" t="s">
        <v>62</v>
      </c>
      <c r="D88" s="181" t="s">
        <v>33</v>
      </c>
      <c r="E88" s="182">
        <v>42557.09375</v>
      </c>
      <c r="F88" s="182">
        <v>42557.166666666664</v>
      </c>
      <c r="G88" s="180" t="s">
        <v>63</v>
      </c>
      <c r="H88" s="182">
        <v>42557.166666666664</v>
      </c>
      <c r="I88" s="185">
        <f t="shared" si="14"/>
        <v>0</v>
      </c>
      <c r="J88" s="196">
        <f>F88-E88</f>
        <v>0.07291666666424135</v>
      </c>
      <c r="K88" s="209">
        <f t="shared" si="16"/>
        <v>1.7499999999417923</v>
      </c>
      <c r="L88" s="218">
        <v>11</v>
      </c>
      <c r="M88" s="217">
        <v>10</v>
      </c>
      <c r="N88" s="209">
        <f t="shared" si="15"/>
        <v>316.37374998947695</v>
      </c>
      <c r="O88" s="198"/>
    </row>
    <row r="89" spans="1:15" s="40" customFormat="1" ht="39" customHeight="1">
      <c r="A89" s="42">
        <v>5</v>
      </c>
      <c r="B89" s="63">
        <v>42559</v>
      </c>
      <c r="C89" s="84" t="s">
        <v>118</v>
      </c>
      <c r="D89" s="159" t="s">
        <v>72</v>
      </c>
      <c r="E89" s="79">
        <v>42559.46875</v>
      </c>
      <c r="F89" s="79">
        <v>42559.46875</v>
      </c>
      <c r="G89" s="162" t="s">
        <v>73</v>
      </c>
      <c r="H89" s="79">
        <v>42643.583333333336</v>
      </c>
      <c r="I89" s="64">
        <f t="shared" si="14"/>
        <v>84.11458333333576</v>
      </c>
      <c r="J89" s="47">
        <f>F89-E89</f>
        <v>0</v>
      </c>
      <c r="K89" s="46">
        <f t="shared" si="16"/>
        <v>0</v>
      </c>
      <c r="L89" s="78">
        <v>100</v>
      </c>
      <c r="M89" s="43">
        <v>10</v>
      </c>
      <c r="N89" s="46">
        <f t="shared" si="15"/>
        <v>0</v>
      </c>
      <c r="O89" s="39"/>
    </row>
    <row r="90" spans="1:15" s="199" customFormat="1" ht="15">
      <c r="A90" s="238">
        <v>6</v>
      </c>
      <c r="B90" s="228">
        <v>42570</v>
      </c>
      <c r="C90" s="180" t="s">
        <v>95</v>
      </c>
      <c r="D90" s="181" t="s">
        <v>96</v>
      </c>
      <c r="E90" s="192">
        <v>42570.720138888886</v>
      </c>
      <c r="F90" s="182">
        <v>42570.74513888889</v>
      </c>
      <c r="G90" s="180" t="s">
        <v>93</v>
      </c>
      <c r="H90" s="182">
        <v>42570.74513888889</v>
      </c>
      <c r="I90" s="185">
        <f t="shared" si="14"/>
        <v>0</v>
      </c>
      <c r="J90" s="196">
        <f aca="true" t="shared" si="17" ref="J90:J121">F90-E90</f>
        <v>0.02500000000145519</v>
      </c>
      <c r="K90" s="209">
        <f t="shared" si="16"/>
        <v>0.6000000000349246</v>
      </c>
      <c r="L90" s="218">
        <v>4</v>
      </c>
      <c r="M90" s="217">
        <v>10</v>
      </c>
      <c r="N90" s="209">
        <f t="shared" si="15"/>
        <v>39.444000002295944</v>
      </c>
      <c r="O90" s="198"/>
    </row>
    <row r="91" spans="1:15" s="199" customFormat="1" ht="13.5">
      <c r="A91" s="178">
        <v>7</v>
      </c>
      <c r="B91" s="228">
        <v>42572</v>
      </c>
      <c r="C91" s="242" t="s">
        <v>95</v>
      </c>
      <c r="D91" s="220" t="s">
        <v>108</v>
      </c>
      <c r="E91" s="222">
        <v>42572.72152777778</v>
      </c>
      <c r="F91" s="243">
        <v>42572.74791666667</v>
      </c>
      <c r="G91" s="244" t="s">
        <v>109</v>
      </c>
      <c r="H91" s="243"/>
      <c r="I91" s="185">
        <f t="shared" si="14"/>
        <v>-42572.74791666667</v>
      </c>
      <c r="J91" s="196">
        <f t="shared" si="17"/>
        <v>0.026388888887595385</v>
      </c>
      <c r="K91" s="209">
        <f t="shared" si="16"/>
        <v>0.6333333333022892</v>
      </c>
      <c r="L91" s="245">
        <v>24</v>
      </c>
      <c r="M91" s="197">
        <v>10</v>
      </c>
      <c r="N91" s="209">
        <f t="shared" si="15"/>
        <v>249.81199998775497</v>
      </c>
      <c r="O91" s="198"/>
    </row>
    <row r="92" spans="1:15" s="40" customFormat="1" ht="30.75">
      <c r="A92" s="42">
        <v>8</v>
      </c>
      <c r="B92" s="69">
        <v>42573</v>
      </c>
      <c r="C92" s="84" t="s">
        <v>95</v>
      </c>
      <c r="D92" s="83" t="s">
        <v>111</v>
      </c>
      <c r="E92" s="85">
        <v>42573.53958333333</v>
      </c>
      <c r="F92" s="62">
        <v>42573.55</v>
      </c>
      <c r="G92" s="84" t="s">
        <v>29</v>
      </c>
      <c r="H92" s="62">
        <v>42573.756944444445</v>
      </c>
      <c r="I92" s="64">
        <f t="shared" si="14"/>
        <v>0.2069444444423425</v>
      </c>
      <c r="J92" s="47">
        <f t="shared" si="17"/>
        <v>0.010416666671517305</v>
      </c>
      <c r="K92" s="46">
        <f t="shared" si="16"/>
        <v>0.2500000001164153</v>
      </c>
      <c r="L92" s="54">
        <v>24</v>
      </c>
      <c r="M92" s="54">
        <v>10</v>
      </c>
      <c r="N92" s="46">
        <f t="shared" si="15"/>
        <v>98.61000004591885</v>
      </c>
      <c r="O92" s="39"/>
    </row>
    <row r="93" spans="1:15" s="199" customFormat="1" ht="25.5" customHeight="1">
      <c r="A93" s="238">
        <v>9</v>
      </c>
      <c r="B93" s="228">
        <v>42582</v>
      </c>
      <c r="C93" s="180" t="s">
        <v>131</v>
      </c>
      <c r="D93" s="181" t="s">
        <v>132</v>
      </c>
      <c r="E93" s="192">
        <v>42582.34930555556</v>
      </c>
      <c r="F93" s="182">
        <v>42582.364583333336</v>
      </c>
      <c r="G93" s="180" t="s">
        <v>63</v>
      </c>
      <c r="H93" s="182">
        <v>42582.364583333336</v>
      </c>
      <c r="I93" s="185">
        <f t="shared" si="14"/>
        <v>0</v>
      </c>
      <c r="J93" s="196">
        <f t="shared" si="17"/>
        <v>0.015277777776645962</v>
      </c>
      <c r="K93" s="209">
        <f t="shared" si="16"/>
        <v>0.3666666666395031</v>
      </c>
      <c r="L93" s="197">
        <v>30</v>
      </c>
      <c r="M93" s="197">
        <v>10</v>
      </c>
      <c r="N93" s="209">
        <f t="shared" si="15"/>
        <v>180.784999986607</v>
      </c>
      <c r="O93" s="198"/>
    </row>
    <row r="94" spans="1:15" s="40" customFormat="1" ht="30.75">
      <c r="A94" s="86">
        <v>10</v>
      </c>
      <c r="B94" s="63">
        <v>42579</v>
      </c>
      <c r="C94" s="84" t="s">
        <v>135</v>
      </c>
      <c r="D94" s="259" t="s">
        <v>136</v>
      </c>
      <c r="E94" s="85">
        <v>42579.291666666664</v>
      </c>
      <c r="F94" s="79">
        <v>42579.29513888889</v>
      </c>
      <c r="G94" s="162" t="s">
        <v>29</v>
      </c>
      <c r="H94" s="251">
        <v>42579.461805555555</v>
      </c>
      <c r="I94" s="64">
        <f t="shared" si="14"/>
        <v>0.16666666666424135</v>
      </c>
      <c r="J94" s="47">
        <f t="shared" si="17"/>
        <v>0.003472222226264421</v>
      </c>
      <c r="K94" s="46">
        <f t="shared" si="16"/>
        <v>0.0833333334303461</v>
      </c>
      <c r="L94" s="54">
        <v>30</v>
      </c>
      <c r="M94" s="54">
        <v>10</v>
      </c>
      <c r="N94" s="46">
        <f t="shared" si="15"/>
        <v>41.087500047832144</v>
      </c>
      <c r="O94" s="39"/>
    </row>
    <row r="95" spans="1:15" s="40" customFormat="1" ht="27">
      <c r="A95" s="42">
        <v>11</v>
      </c>
      <c r="B95" s="125">
        <v>42592</v>
      </c>
      <c r="C95" s="84" t="s">
        <v>95</v>
      </c>
      <c r="D95" s="259" t="s">
        <v>180</v>
      </c>
      <c r="E95" s="85">
        <v>42592.12986111111</v>
      </c>
      <c r="F95" s="79">
        <v>42592.15347222222</v>
      </c>
      <c r="G95" s="58" t="s">
        <v>159</v>
      </c>
      <c r="H95" s="79">
        <v>42598.57430555556</v>
      </c>
      <c r="I95" s="64">
        <f t="shared" si="14"/>
        <v>6.420833333337214</v>
      </c>
      <c r="J95" s="47">
        <f t="shared" si="17"/>
        <v>0.02361111110803904</v>
      </c>
      <c r="K95" s="46">
        <f t="shared" si="16"/>
        <v>0.566666666592937</v>
      </c>
      <c r="L95" s="54">
        <v>10</v>
      </c>
      <c r="M95" s="54">
        <v>10</v>
      </c>
      <c r="N95" s="46">
        <f t="shared" si="15"/>
        <v>93.13166665454919</v>
      </c>
      <c r="O95" s="39"/>
    </row>
    <row r="96" spans="1:15" s="199" customFormat="1" ht="27">
      <c r="A96" s="178">
        <v>12</v>
      </c>
      <c r="B96" s="262">
        <v>42592</v>
      </c>
      <c r="C96" s="242" t="s">
        <v>160</v>
      </c>
      <c r="D96" s="220" t="s">
        <v>33</v>
      </c>
      <c r="E96" s="214">
        <v>42592.788194444445</v>
      </c>
      <c r="F96" s="243">
        <v>42592.89236111111</v>
      </c>
      <c r="G96" s="244" t="s">
        <v>161</v>
      </c>
      <c r="H96" s="243">
        <v>42592.89236111111</v>
      </c>
      <c r="I96" s="185">
        <f t="shared" si="14"/>
        <v>0</v>
      </c>
      <c r="J96" s="196">
        <f t="shared" si="17"/>
        <v>0.10416666666424135</v>
      </c>
      <c r="K96" s="209">
        <f t="shared" si="16"/>
        <v>2.4999999999417923</v>
      </c>
      <c r="L96" s="197">
        <v>24</v>
      </c>
      <c r="M96" s="197">
        <v>10</v>
      </c>
      <c r="N96" s="209">
        <f t="shared" si="15"/>
        <v>986.0999999770405</v>
      </c>
      <c r="O96" s="198"/>
    </row>
    <row r="97" spans="1:15" s="199" customFormat="1" ht="27">
      <c r="A97" s="178">
        <v>13</v>
      </c>
      <c r="B97" s="262">
        <v>42593</v>
      </c>
      <c r="C97" s="242" t="s">
        <v>160</v>
      </c>
      <c r="D97" s="220" t="s">
        <v>33</v>
      </c>
      <c r="E97" s="214">
        <v>42593.79513888889</v>
      </c>
      <c r="F97" s="243">
        <v>42593.81597222222</v>
      </c>
      <c r="G97" s="244" t="s">
        <v>161</v>
      </c>
      <c r="H97" s="243">
        <v>42593.81597222222</v>
      </c>
      <c r="I97" s="185">
        <f t="shared" si="14"/>
        <v>0</v>
      </c>
      <c r="J97" s="196">
        <f t="shared" si="17"/>
        <v>0.020833333328482695</v>
      </c>
      <c r="K97" s="209">
        <f t="shared" si="16"/>
        <v>0.4999999998835847</v>
      </c>
      <c r="L97" s="197">
        <v>24</v>
      </c>
      <c r="M97" s="197">
        <v>10</v>
      </c>
      <c r="N97" s="209">
        <f t="shared" si="15"/>
        <v>197.21999995408115</v>
      </c>
      <c r="O97" s="198"/>
    </row>
    <row r="98" spans="1:15" s="199" customFormat="1" ht="15">
      <c r="A98" s="178">
        <v>14</v>
      </c>
      <c r="B98" s="262">
        <v>42601</v>
      </c>
      <c r="C98" s="180" t="s">
        <v>175</v>
      </c>
      <c r="D98" s="181" t="s">
        <v>33</v>
      </c>
      <c r="E98" s="192">
        <v>42601.822916666664</v>
      </c>
      <c r="F98" s="182">
        <v>42601.85763888889</v>
      </c>
      <c r="G98" s="180" t="s">
        <v>176</v>
      </c>
      <c r="H98" s="182">
        <v>42601.85763888889</v>
      </c>
      <c r="I98" s="185">
        <f t="shared" si="14"/>
        <v>0</v>
      </c>
      <c r="J98" s="196">
        <f t="shared" si="17"/>
        <v>0.03472222222626442</v>
      </c>
      <c r="K98" s="209">
        <f t="shared" si="16"/>
        <v>0.8333333334303461</v>
      </c>
      <c r="L98" s="197">
        <v>24</v>
      </c>
      <c r="M98" s="197">
        <v>10</v>
      </c>
      <c r="N98" s="209">
        <f t="shared" si="15"/>
        <v>328.7000000382657</v>
      </c>
      <c r="O98" s="198"/>
    </row>
    <row r="99" spans="1:15" s="199" customFormat="1" ht="15">
      <c r="A99" s="178">
        <v>15</v>
      </c>
      <c r="B99" s="262">
        <v>42601</v>
      </c>
      <c r="C99" s="237" t="s">
        <v>177</v>
      </c>
      <c r="D99" s="181" t="s">
        <v>33</v>
      </c>
      <c r="E99" s="192">
        <v>42601.82361111111</v>
      </c>
      <c r="F99" s="183">
        <v>42601.84930555556</v>
      </c>
      <c r="G99" s="180" t="s">
        <v>34</v>
      </c>
      <c r="H99" s="183">
        <v>42601.84930555556</v>
      </c>
      <c r="I99" s="185">
        <f t="shared" si="14"/>
        <v>0</v>
      </c>
      <c r="J99" s="196">
        <f t="shared" si="17"/>
        <v>0.025694444448163267</v>
      </c>
      <c r="K99" s="209">
        <f t="shared" si="16"/>
        <v>0.6166666667559184</v>
      </c>
      <c r="L99" s="197">
        <v>51</v>
      </c>
      <c r="M99" s="197">
        <v>10</v>
      </c>
      <c r="N99" s="209">
        <f t="shared" si="15"/>
        <v>516.8807500748095</v>
      </c>
      <c r="O99" s="198"/>
    </row>
    <row r="100" spans="1:15" s="199" customFormat="1" ht="15">
      <c r="A100" s="178">
        <v>16</v>
      </c>
      <c r="B100" s="262">
        <v>42601</v>
      </c>
      <c r="C100" s="237" t="s">
        <v>62</v>
      </c>
      <c r="D100" s="181" t="s">
        <v>33</v>
      </c>
      <c r="E100" s="192">
        <v>42601.82430555556</v>
      </c>
      <c r="F100" s="183">
        <v>42601.83125</v>
      </c>
      <c r="G100" s="180" t="s">
        <v>176</v>
      </c>
      <c r="H100" s="183">
        <v>42601.83125</v>
      </c>
      <c r="I100" s="185">
        <f t="shared" si="14"/>
        <v>0</v>
      </c>
      <c r="J100" s="196">
        <f t="shared" si="17"/>
        <v>0.006944444445252884</v>
      </c>
      <c r="K100" s="209">
        <f t="shared" si="16"/>
        <v>0.16666666668606922</v>
      </c>
      <c r="L100" s="197">
        <v>22</v>
      </c>
      <c r="M100" s="197">
        <v>10</v>
      </c>
      <c r="N100" s="209">
        <f t="shared" si="15"/>
        <v>60.26166667368205</v>
      </c>
      <c r="O100" s="198"/>
    </row>
    <row r="101" spans="1:15" s="199" customFormat="1" ht="15">
      <c r="A101" s="178">
        <v>17</v>
      </c>
      <c r="B101" s="262">
        <v>42602</v>
      </c>
      <c r="C101" s="237" t="s">
        <v>178</v>
      </c>
      <c r="D101" s="181" t="s">
        <v>33</v>
      </c>
      <c r="E101" s="192">
        <v>42602.072916666664</v>
      </c>
      <c r="F101" s="183">
        <v>42602.22361111111</v>
      </c>
      <c r="G101" s="180" t="s">
        <v>176</v>
      </c>
      <c r="H101" s="183">
        <v>42602.22361111111</v>
      </c>
      <c r="I101" s="185">
        <f t="shared" si="14"/>
        <v>0</v>
      </c>
      <c r="J101" s="196">
        <f t="shared" si="17"/>
        <v>0.15069444444816327</v>
      </c>
      <c r="K101" s="209">
        <f t="shared" si="16"/>
        <v>3.6166666667559184</v>
      </c>
      <c r="L101" s="197">
        <v>24</v>
      </c>
      <c r="M101" s="197">
        <v>10</v>
      </c>
      <c r="N101" s="209">
        <f t="shared" si="15"/>
        <v>1426.5580000352045</v>
      </c>
      <c r="O101" s="198"/>
    </row>
    <row r="102" spans="1:15" s="40" customFormat="1" ht="30.75">
      <c r="A102" s="42">
        <v>18</v>
      </c>
      <c r="B102" s="125">
        <v>42602</v>
      </c>
      <c r="C102" s="50" t="s">
        <v>177</v>
      </c>
      <c r="D102" s="260" t="s">
        <v>179</v>
      </c>
      <c r="E102" s="85">
        <v>42602.72361111111</v>
      </c>
      <c r="F102" s="93">
        <v>42602.740277777775</v>
      </c>
      <c r="G102" s="162" t="s">
        <v>29</v>
      </c>
      <c r="H102" s="161">
        <v>42604.586805555555</v>
      </c>
      <c r="I102" s="64">
        <f t="shared" si="14"/>
        <v>1.8465277777795563</v>
      </c>
      <c r="J102" s="47">
        <f t="shared" si="17"/>
        <v>0.016666666662786156</v>
      </c>
      <c r="K102" s="46">
        <f t="shared" si="16"/>
        <v>0.39999999990686774</v>
      </c>
      <c r="L102" s="54">
        <v>51</v>
      </c>
      <c r="M102" s="54">
        <v>10</v>
      </c>
      <c r="N102" s="46">
        <f t="shared" si="15"/>
        <v>335.27399992193796</v>
      </c>
      <c r="O102" s="39"/>
    </row>
    <row r="103" spans="1:15" s="199" customFormat="1" ht="15">
      <c r="A103" s="178">
        <v>19</v>
      </c>
      <c r="B103" s="262">
        <v>42617</v>
      </c>
      <c r="C103" s="180" t="s">
        <v>160</v>
      </c>
      <c r="D103" s="180" t="s">
        <v>33</v>
      </c>
      <c r="E103" s="192">
        <v>42617.49791666667</v>
      </c>
      <c r="F103" s="182">
        <v>42617.55486111111</v>
      </c>
      <c r="G103" s="180" t="s">
        <v>176</v>
      </c>
      <c r="H103" s="182">
        <v>42617.55486111111</v>
      </c>
      <c r="I103" s="185">
        <f t="shared" si="14"/>
        <v>0</v>
      </c>
      <c r="J103" s="196">
        <f t="shared" si="17"/>
        <v>0.05694444444088731</v>
      </c>
      <c r="K103" s="209">
        <f t="shared" si="16"/>
        <v>1.3666666665812954</v>
      </c>
      <c r="L103" s="217">
        <v>24</v>
      </c>
      <c r="M103" s="217">
        <v>10</v>
      </c>
      <c r="N103" s="209">
        <f t="shared" si="15"/>
        <v>539.0679999663262</v>
      </c>
      <c r="O103" s="198"/>
    </row>
    <row r="104" spans="1:15" s="199" customFormat="1" ht="15">
      <c r="A104" s="178">
        <v>20</v>
      </c>
      <c r="B104" s="262">
        <v>42643</v>
      </c>
      <c r="C104" s="180" t="s">
        <v>209</v>
      </c>
      <c r="D104" s="181" t="s">
        <v>210</v>
      </c>
      <c r="E104" s="192">
        <v>42643.041666666664</v>
      </c>
      <c r="F104" s="182">
        <v>42643.125</v>
      </c>
      <c r="G104" s="180" t="s">
        <v>93</v>
      </c>
      <c r="H104" s="182">
        <v>42643.125</v>
      </c>
      <c r="I104" s="185">
        <f t="shared" si="14"/>
        <v>0</v>
      </c>
      <c r="J104" s="196">
        <f t="shared" si="17"/>
        <v>0.08333333333575865</v>
      </c>
      <c r="K104" s="209">
        <f t="shared" si="16"/>
        <v>2.0000000000582077</v>
      </c>
      <c r="L104" s="217">
        <v>100</v>
      </c>
      <c r="M104" s="217">
        <v>10</v>
      </c>
      <c r="N104" s="209">
        <f t="shared" si="15"/>
        <v>3287.0000000956643</v>
      </c>
      <c r="O104" s="198"/>
    </row>
    <row r="105" spans="1:15" s="40" customFormat="1" ht="13.5">
      <c r="A105" s="42"/>
      <c r="B105" s="125"/>
      <c r="C105" s="50"/>
      <c r="D105" s="260"/>
      <c r="E105" s="51"/>
      <c r="F105" s="62"/>
      <c r="G105" s="58"/>
      <c r="H105" s="62"/>
      <c r="I105" s="64"/>
      <c r="J105" s="47"/>
      <c r="K105" s="46"/>
      <c r="L105" s="43"/>
      <c r="M105" s="43"/>
      <c r="N105" s="46"/>
      <c r="O105" s="39"/>
    </row>
    <row r="106" spans="1:15" s="40" customFormat="1" ht="13.5">
      <c r="A106" s="42"/>
      <c r="B106" s="125"/>
      <c r="C106" s="50"/>
      <c r="D106" s="255"/>
      <c r="E106" s="51"/>
      <c r="F106" s="62"/>
      <c r="G106" s="58"/>
      <c r="H106" s="62"/>
      <c r="I106" s="64"/>
      <c r="J106" s="47"/>
      <c r="K106" s="46"/>
      <c r="L106" s="43"/>
      <c r="M106" s="43"/>
      <c r="N106" s="46"/>
      <c r="O106" s="39"/>
    </row>
    <row r="107" spans="1:15" s="40" customFormat="1" ht="13.5">
      <c r="A107" s="42"/>
      <c r="B107" s="125"/>
      <c r="C107" s="50"/>
      <c r="D107" s="81"/>
      <c r="E107" s="51"/>
      <c r="F107" s="62"/>
      <c r="G107" s="58"/>
      <c r="H107" s="62"/>
      <c r="I107" s="48"/>
      <c r="J107" s="47"/>
      <c r="K107" s="46"/>
      <c r="L107" s="43"/>
      <c r="M107" s="43"/>
      <c r="N107" s="46"/>
      <c r="O107" s="39"/>
    </row>
    <row r="108" spans="1:15" s="40" customFormat="1" ht="13.5">
      <c r="A108" s="42"/>
      <c r="B108" s="106"/>
      <c r="C108" s="42"/>
      <c r="D108" s="42"/>
      <c r="E108" s="62"/>
      <c r="F108" s="137"/>
      <c r="G108" s="86"/>
      <c r="H108" s="42"/>
      <c r="I108" s="177"/>
      <c r="J108" s="47">
        <f t="shared" si="17"/>
        <v>0</v>
      </c>
      <c r="K108" s="46">
        <f t="shared" si="16"/>
        <v>0</v>
      </c>
      <c r="L108" s="43"/>
      <c r="M108" s="43"/>
      <c r="N108" s="76"/>
      <c r="O108" s="39"/>
    </row>
    <row r="109" spans="1:15" s="40" customFormat="1" ht="13.5">
      <c r="A109" s="42"/>
      <c r="B109" s="86"/>
      <c r="C109" s="42"/>
      <c r="D109" s="86"/>
      <c r="E109" s="86"/>
      <c r="F109" s="42"/>
      <c r="G109" s="58"/>
      <c r="H109" s="42"/>
      <c r="I109" s="42"/>
      <c r="J109" s="47">
        <f t="shared" si="17"/>
        <v>0</v>
      </c>
      <c r="K109" s="46">
        <f t="shared" si="16"/>
        <v>0</v>
      </c>
      <c r="L109" s="43"/>
      <c r="M109" s="43"/>
      <c r="N109" s="43"/>
      <c r="O109" s="39"/>
    </row>
    <row r="110" spans="1:15" s="40" customFormat="1" ht="13.5">
      <c r="A110" s="42"/>
      <c r="B110" s="423" t="s">
        <v>37</v>
      </c>
      <c r="C110" s="424"/>
      <c r="D110" s="424"/>
      <c r="E110" s="424"/>
      <c r="F110" s="424"/>
      <c r="G110" s="424"/>
      <c r="H110" s="424"/>
      <c r="I110" s="425"/>
      <c r="J110" s="47">
        <f t="shared" si="17"/>
        <v>0</v>
      </c>
      <c r="K110" s="46">
        <f t="shared" si="16"/>
        <v>0</v>
      </c>
      <c r="L110" s="43"/>
      <c r="M110" s="43"/>
      <c r="N110" s="43"/>
      <c r="O110" s="39"/>
    </row>
    <row r="111" spans="1:15" s="40" customFormat="1" ht="30.75">
      <c r="A111" s="117">
        <v>1</v>
      </c>
      <c r="B111" s="163">
        <v>42554</v>
      </c>
      <c r="C111" s="91" t="s">
        <v>27</v>
      </c>
      <c r="D111" s="159" t="s">
        <v>28</v>
      </c>
      <c r="E111" s="93">
        <v>42554.256944444445</v>
      </c>
      <c r="F111" s="164">
        <v>42554.28472222222</v>
      </c>
      <c r="G111" s="84" t="s">
        <v>29</v>
      </c>
      <c r="H111" s="171">
        <v>42554.430555555555</v>
      </c>
      <c r="I111" s="64">
        <f aca="true" t="shared" si="18" ref="I111:I116">H111-F111</f>
        <v>0.14583333333575865</v>
      </c>
      <c r="J111" s="122">
        <f t="shared" si="17"/>
        <v>0.02777777777373558</v>
      </c>
      <c r="K111" s="65">
        <f t="shared" si="16"/>
        <v>0.6666666665696539</v>
      </c>
      <c r="L111" s="42">
        <v>25</v>
      </c>
      <c r="M111" s="42">
        <v>10</v>
      </c>
      <c r="N111" s="46">
        <f>K111*L111*M111*0.95*1.73</f>
        <v>273.91666662680655</v>
      </c>
      <c r="O111" s="39"/>
    </row>
    <row r="112" spans="1:15" s="40" customFormat="1" ht="30.75">
      <c r="A112" s="117">
        <v>2</v>
      </c>
      <c r="B112" s="163">
        <v>42561</v>
      </c>
      <c r="C112" s="91" t="s">
        <v>76</v>
      </c>
      <c r="D112" s="84" t="s">
        <v>77</v>
      </c>
      <c r="E112" s="93">
        <v>42561.180555555555</v>
      </c>
      <c r="F112" s="79">
        <v>42561.23263888889</v>
      </c>
      <c r="G112" s="117" t="s">
        <v>78</v>
      </c>
      <c r="H112" s="79">
        <v>42561.52777777778</v>
      </c>
      <c r="I112" s="64">
        <f t="shared" si="18"/>
        <v>0.29513888889050577</v>
      </c>
      <c r="J112" s="122">
        <f t="shared" si="17"/>
        <v>0.05208333333575865</v>
      </c>
      <c r="K112" s="65">
        <f t="shared" si="16"/>
        <v>1.2500000000582077</v>
      </c>
      <c r="L112" s="42">
        <v>22</v>
      </c>
      <c r="M112" s="42">
        <v>10</v>
      </c>
      <c r="N112" s="65">
        <f aca="true" t="shared" si="19" ref="N112:N121">K112*L112*M112*0.95*1.73</f>
        <v>451.96250002104614</v>
      </c>
      <c r="O112" s="39"/>
    </row>
    <row r="113" spans="1:15" s="40" customFormat="1" ht="30.75">
      <c r="A113" s="117">
        <v>3</v>
      </c>
      <c r="B113" s="163">
        <v>42595</v>
      </c>
      <c r="C113" s="91" t="s">
        <v>163</v>
      </c>
      <c r="D113" s="83" t="s">
        <v>164</v>
      </c>
      <c r="E113" s="93">
        <v>42595.979166666664</v>
      </c>
      <c r="F113" s="79">
        <v>42595.99652777778</v>
      </c>
      <c r="G113" s="84" t="s">
        <v>29</v>
      </c>
      <c r="H113" s="79">
        <v>42598.541666666664</v>
      </c>
      <c r="I113" s="64">
        <f t="shared" si="18"/>
        <v>2.54513888888323</v>
      </c>
      <c r="J113" s="122">
        <f t="shared" si="17"/>
        <v>0.01736111111677019</v>
      </c>
      <c r="K113" s="49">
        <f t="shared" si="16"/>
        <v>0.41666666680248454</v>
      </c>
      <c r="L113" s="42">
        <v>15</v>
      </c>
      <c r="M113" s="42">
        <v>10</v>
      </c>
      <c r="N113" s="49">
        <f t="shared" si="19"/>
        <v>102.71875003348251</v>
      </c>
      <c r="O113" s="39"/>
    </row>
    <row r="114" spans="1:15" s="40" customFormat="1" ht="30.75">
      <c r="A114" s="117">
        <v>4</v>
      </c>
      <c r="B114" s="163">
        <v>42608</v>
      </c>
      <c r="C114" s="91" t="s">
        <v>197</v>
      </c>
      <c r="D114" s="259" t="s">
        <v>198</v>
      </c>
      <c r="E114" s="93">
        <v>42608.28611111111</v>
      </c>
      <c r="F114" s="93">
        <v>42608.319444444445</v>
      </c>
      <c r="G114" s="84" t="s">
        <v>29</v>
      </c>
      <c r="H114" s="79">
        <v>42609.458333333336</v>
      </c>
      <c r="I114" s="64">
        <f t="shared" si="18"/>
        <v>1.1388888888905058</v>
      </c>
      <c r="J114" s="122">
        <f t="shared" si="17"/>
        <v>0.03333333333284827</v>
      </c>
      <c r="K114" s="49">
        <f t="shared" si="16"/>
        <v>0.7999999999883585</v>
      </c>
      <c r="L114" s="42">
        <v>30</v>
      </c>
      <c r="M114" s="42">
        <v>10</v>
      </c>
      <c r="N114" s="49">
        <f t="shared" si="19"/>
        <v>394.4399999942601</v>
      </c>
      <c r="O114" s="39"/>
    </row>
    <row r="115" spans="1:15" s="40" customFormat="1" ht="30.75">
      <c r="A115" s="117">
        <v>5</v>
      </c>
      <c r="B115" s="163">
        <v>42621</v>
      </c>
      <c r="C115" s="91" t="s">
        <v>206</v>
      </c>
      <c r="D115" s="261" t="s">
        <v>33</v>
      </c>
      <c r="E115" s="93">
        <v>42621.885416666664</v>
      </c>
      <c r="F115" s="79">
        <v>42621.899305555555</v>
      </c>
      <c r="G115" s="117" t="s">
        <v>68</v>
      </c>
      <c r="H115" s="79">
        <v>42621.899305555555</v>
      </c>
      <c r="I115" s="64">
        <f t="shared" si="18"/>
        <v>0</v>
      </c>
      <c r="J115" s="122">
        <f t="shared" si="17"/>
        <v>0.013888888890505768</v>
      </c>
      <c r="K115" s="49">
        <f t="shared" si="16"/>
        <v>0.33333333337213844</v>
      </c>
      <c r="L115" s="42">
        <v>15</v>
      </c>
      <c r="M115" s="42">
        <v>10</v>
      </c>
      <c r="N115" s="49">
        <f t="shared" si="19"/>
        <v>82.17500000956643</v>
      </c>
      <c r="O115" s="66"/>
    </row>
    <row r="116" spans="1:15" s="57" customFormat="1" ht="30.75">
      <c r="A116" s="117">
        <v>6</v>
      </c>
      <c r="B116" s="166">
        <v>42643</v>
      </c>
      <c r="C116" s="91" t="s">
        <v>27</v>
      </c>
      <c r="D116" s="267" t="s">
        <v>230</v>
      </c>
      <c r="E116" s="93">
        <v>42643.75</v>
      </c>
      <c r="F116" s="93">
        <v>42643.76944444444</v>
      </c>
      <c r="G116" s="84" t="s">
        <v>94</v>
      </c>
      <c r="H116" s="79">
        <v>42644.625</v>
      </c>
      <c r="I116" s="64">
        <f t="shared" si="18"/>
        <v>0.8555555555576575</v>
      </c>
      <c r="J116" s="122">
        <f t="shared" si="17"/>
        <v>0.0194444444423425</v>
      </c>
      <c r="K116" s="49">
        <f t="shared" si="16"/>
        <v>0.46666666661622</v>
      </c>
      <c r="L116" s="42">
        <v>50</v>
      </c>
      <c r="M116" s="42">
        <v>10</v>
      </c>
      <c r="N116" s="65">
        <f t="shared" si="19"/>
        <v>383.4833332918788</v>
      </c>
      <c r="O116" s="66"/>
    </row>
    <row r="117" spans="1:15" s="40" customFormat="1" ht="15">
      <c r="A117" s="117">
        <v>7</v>
      </c>
      <c r="B117" s="166"/>
      <c r="C117" s="91"/>
      <c r="D117" s="83"/>
      <c r="E117" s="93"/>
      <c r="F117" s="79"/>
      <c r="G117" s="84"/>
      <c r="H117" s="79"/>
      <c r="I117" s="165"/>
      <c r="J117" s="122">
        <f t="shared" si="17"/>
        <v>0</v>
      </c>
      <c r="K117" s="65">
        <f t="shared" si="16"/>
        <v>0</v>
      </c>
      <c r="L117" s="42">
        <v>30</v>
      </c>
      <c r="M117" s="42">
        <v>10</v>
      </c>
      <c r="N117" s="65">
        <f t="shared" si="19"/>
        <v>0</v>
      </c>
      <c r="O117" s="66"/>
    </row>
    <row r="118" spans="1:15" s="40" customFormat="1" ht="15">
      <c r="A118" s="117">
        <v>8</v>
      </c>
      <c r="B118" s="166"/>
      <c r="C118" s="91"/>
      <c r="D118" s="83"/>
      <c r="E118" s="93"/>
      <c r="F118" s="79"/>
      <c r="G118" s="117"/>
      <c r="H118" s="79"/>
      <c r="I118" s="165"/>
      <c r="J118" s="122">
        <f t="shared" si="17"/>
        <v>0</v>
      </c>
      <c r="K118" s="65">
        <f t="shared" si="16"/>
        <v>0</v>
      </c>
      <c r="L118" s="42">
        <v>30</v>
      </c>
      <c r="M118" s="42">
        <v>10</v>
      </c>
      <c r="N118" s="65">
        <f t="shared" si="19"/>
        <v>0</v>
      </c>
      <c r="O118" s="66"/>
    </row>
    <row r="119" spans="1:15" s="40" customFormat="1" ht="15">
      <c r="A119" s="117">
        <v>9</v>
      </c>
      <c r="B119" s="166"/>
      <c r="C119" s="91"/>
      <c r="D119" s="83"/>
      <c r="E119" s="93"/>
      <c r="F119" s="79"/>
      <c r="G119" s="117"/>
      <c r="H119" s="164"/>
      <c r="I119" s="165"/>
      <c r="J119" s="122">
        <f t="shared" si="17"/>
        <v>0</v>
      </c>
      <c r="K119" s="65">
        <f t="shared" si="16"/>
        <v>0</v>
      </c>
      <c r="L119" s="42">
        <v>30</v>
      </c>
      <c r="M119" s="42">
        <v>10</v>
      </c>
      <c r="N119" s="65">
        <f t="shared" si="19"/>
        <v>0</v>
      </c>
      <c r="O119" s="39"/>
    </row>
    <row r="120" spans="1:15" s="40" customFormat="1" ht="15">
      <c r="A120" s="117">
        <v>10</v>
      </c>
      <c r="B120" s="163"/>
      <c r="C120" s="91"/>
      <c r="D120" s="83"/>
      <c r="E120" s="93"/>
      <c r="F120" s="164"/>
      <c r="G120" s="167"/>
      <c r="H120" s="79"/>
      <c r="I120" s="165"/>
      <c r="J120" s="122">
        <f t="shared" si="17"/>
        <v>0</v>
      </c>
      <c r="K120" s="65">
        <f t="shared" si="16"/>
        <v>0</v>
      </c>
      <c r="L120" s="42">
        <v>30</v>
      </c>
      <c r="M120" s="42">
        <v>10</v>
      </c>
      <c r="N120" s="65">
        <f t="shared" si="19"/>
        <v>0</v>
      </c>
      <c r="O120" s="39"/>
    </row>
    <row r="121" spans="1:15" s="40" customFormat="1" ht="15">
      <c r="A121" s="117">
        <v>11</v>
      </c>
      <c r="B121" s="163"/>
      <c r="C121" s="91"/>
      <c r="D121" s="83"/>
      <c r="E121" s="93"/>
      <c r="F121" s="93"/>
      <c r="G121" s="167"/>
      <c r="H121" s="164"/>
      <c r="I121" s="168"/>
      <c r="J121" s="122">
        <f t="shared" si="17"/>
        <v>0</v>
      </c>
      <c r="K121" s="65">
        <f t="shared" si="16"/>
        <v>0</v>
      </c>
      <c r="L121" s="42">
        <v>5</v>
      </c>
      <c r="M121" s="42">
        <v>10</v>
      </c>
      <c r="N121" s="65">
        <f t="shared" si="19"/>
        <v>0</v>
      </c>
      <c r="O121" s="39"/>
    </row>
    <row r="122" spans="1:15" s="40" customFormat="1" ht="15">
      <c r="A122" s="117">
        <v>12</v>
      </c>
      <c r="B122" s="163"/>
      <c r="C122" s="169"/>
      <c r="D122" s="117"/>
      <c r="E122" s="121"/>
      <c r="F122" s="164"/>
      <c r="G122" s="167"/>
      <c r="H122" s="164"/>
      <c r="I122" s="168"/>
      <c r="J122" s="122">
        <f>F122-E122</f>
        <v>0</v>
      </c>
      <c r="K122" s="65">
        <f>J122*24</f>
        <v>0</v>
      </c>
      <c r="L122" s="42">
        <v>30</v>
      </c>
      <c r="M122" s="42">
        <v>10</v>
      </c>
      <c r="N122" s="65">
        <f>K122*L122*M122*0.95*1.73</f>
        <v>0</v>
      </c>
      <c r="O122" s="39"/>
    </row>
    <row r="123" spans="1:15" s="40" customFormat="1" ht="15">
      <c r="A123" s="117"/>
      <c r="B123" s="163"/>
      <c r="C123" s="169"/>
      <c r="D123" s="170"/>
      <c r="E123" s="121"/>
      <c r="F123" s="164"/>
      <c r="G123" s="167"/>
      <c r="H123" s="164"/>
      <c r="I123" s="168"/>
      <c r="J123" s="122"/>
      <c r="K123" s="65"/>
      <c r="L123" s="42"/>
      <c r="M123" s="42"/>
      <c r="N123" s="65"/>
      <c r="O123" s="39"/>
    </row>
    <row r="124" spans="1:15" s="40" customFormat="1" ht="15">
      <c r="A124" s="117"/>
      <c r="B124" s="166"/>
      <c r="C124" s="117"/>
      <c r="D124" s="170"/>
      <c r="E124" s="123"/>
      <c r="F124" s="164"/>
      <c r="G124" s="167"/>
      <c r="H124" s="164"/>
      <c r="I124" s="168"/>
      <c r="J124" s="122"/>
      <c r="K124" s="76"/>
      <c r="L124" s="43"/>
      <c r="M124" s="43"/>
      <c r="N124" s="43"/>
      <c r="O124" s="39"/>
    </row>
    <row r="125" spans="1:15" s="40" customFormat="1" ht="15">
      <c r="A125" s="394" t="s">
        <v>18</v>
      </c>
      <c r="B125" s="395"/>
      <c r="C125" s="120"/>
      <c r="D125" s="117"/>
      <c r="E125" s="123"/>
      <c r="F125" s="172">
        <f>AVERAGE(J111:J116)</f>
        <v>0.027314814815326827</v>
      </c>
      <c r="G125" s="167"/>
      <c r="H125" s="117"/>
      <c r="I125" s="173">
        <f>AVERAGE(I111:I122)</f>
        <v>0.8300925925929429</v>
      </c>
      <c r="J125" s="122"/>
      <c r="K125" s="76"/>
      <c r="L125" s="43"/>
      <c r="M125" s="43"/>
      <c r="N125" s="76">
        <f>SUM(N111:N122)</f>
        <v>1688.6962499770405</v>
      </c>
      <c r="O125" s="39"/>
    </row>
    <row r="126" spans="1:15" s="40" customFormat="1" ht="15">
      <c r="A126" s="117"/>
      <c r="B126" s="120"/>
      <c r="C126" s="120"/>
      <c r="D126" s="117"/>
      <c r="E126" s="120"/>
      <c r="F126" s="117"/>
      <c r="G126" s="167"/>
      <c r="H126" s="117"/>
      <c r="I126" s="168"/>
      <c r="J126" s="122"/>
      <c r="K126" s="76"/>
      <c r="L126" s="43"/>
      <c r="M126" s="43"/>
      <c r="N126" s="43"/>
      <c r="O126" s="39"/>
    </row>
    <row r="127" spans="1:15" s="40" customFormat="1" ht="15">
      <c r="A127" s="429" t="s">
        <v>24</v>
      </c>
      <c r="B127" s="430"/>
      <c r="C127" s="430"/>
      <c r="D127" s="430"/>
      <c r="E127" s="430"/>
      <c r="F127" s="430"/>
      <c r="G127" s="430"/>
      <c r="H127" s="430"/>
      <c r="I127" s="174"/>
      <c r="J127" s="122"/>
      <c r="K127" s="76"/>
      <c r="L127" s="43"/>
      <c r="M127" s="43"/>
      <c r="N127" s="43"/>
      <c r="O127" s="39"/>
    </row>
    <row r="128" spans="1:15" s="40" customFormat="1" ht="15">
      <c r="A128" s="117"/>
      <c r="B128" s="394"/>
      <c r="C128" s="426"/>
      <c r="D128" s="426"/>
      <c r="E128" s="426"/>
      <c r="F128" s="426"/>
      <c r="G128" s="426"/>
      <c r="H128" s="426"/>
      <c r="I128" s="426"/>
      <c r="J128" s="426"/>
      <c r="K128" s="111"/>
      <c r="L128" s="112"/>
      <c r="M128" s="112"/>
      <c r="N128" s="112"/>
      <c r="O128" s="57"/>
    </row>
    <row r="129" spans="1:15" s="40" customFormat="1" ht="30.75">
      <c r="A129" s="117">
        <v>1</v>
      </c>
      <c r="B129" s="163">
        <v>42554</v>
      </c>
      <c r="C129" s="84" t="s">
        <v>30</v>
      </c>
      <c r="D129" s="159" t="s">
        <v>31</v>
      </c>
      <c r="E129" s="85">
        <v>42554.819444444445</v>
      </c>
      <c r="F129" s="79">
        <v>42554.84097222222</v>
      </c>
      <c r="G129" s="84" t="s">
        <v>29</v>
      </c>
      <c r="H129" s="161">
        <v>42557.65277777778</v>
      </c>
      <c r="I129" s="165">
        <f aca="true" t="shared" si="20" ref="I129:I142">H129-F129</f>
        <v>2.811805555560568</v>
      </c>
      <c r="J129" s="122">
        <f aca="true" t="shared" si="21" ref="J129:J142">F129-E129</f>
        <v>0.02152777777519077</v>
      </c>
      <c r="K129" s="46">
        <f aca="true" t="shared" si="22" ref="K129:K142">J129*24</f>
        <v>0.5166666666045785</v>
      </c>
      <c r="L129" s="54">
        <v>30</v>
      </c>
      <c r="M129" s="54">
        <v>10</v>
      </c>
      <c r="N129" s="46">
        <f aca="true" t="shared" si="23" ref="N129:N142">K129*L129*M129*0.95*1.73</f>
        <v>254.74249996938744</v>
      </c>
      <c r="O129" s="39"/>
    </row>
    <row r="130" spans="1:15" s="211" customFormat="1" ht="15">
      <c r="A130" s="203">
        <v>2</v>
      </c>
      <c r="B130" s="204">
        <v>42555</v>
      </c>
      <c r="C130" s="180" t="s">
        <v>32</v>
      </c>
      <c r="D130" s="181" t="s">
        <v>33</v>
      </c>
      <c r="E130" s="192">
        <v>42555.56597222222</v>
      </c>
      <c r="F130" s="205">
        <v>42555.586805555555</v>
      </c>
      <c r="G130" s="180" t="s">
        <v>34</v>
      </c>
      <c r="H130" s="206">
        <v>42555.586805555555</v>
      </c>
      <c r="I130" s="207">
        <f t="shared" si="20"/>
        <v>0</v>
      </c>
      <c r="J130" s="208">
        <f t="shared" si="21"/>
        <v>0.020833333335758653</v>
      </c>
      <c r="K130" s="209">
        <f t="shared" si="22"/>
        <v>0.5000000000582077</v>
      </c>
      <c r="L130" s="197">
        <v>100</v>
      </c>
      <c r="M130" s="197">
        <v>10</v>
      </c>
      <c r="N130" s="209">
        <f t="shared" si="23"/>
        <v>821.7500000956643</v>
      </c>
      <c r="O130" s="210"/>
    </row>
    <row r="131" spans="1:15" s="199" customFormat="1" ht="15">
      <c r="A131" s="197">
        <v>3</v>
      </c>
      <c r="B131" s="179">
        <v>42555</v>
      </c>
      <c r="C131" s="180" t="s">
        <v>39</v>
      </c>
      <c r="D131" s="181" t="s">
        <v>33</v>
      </c>
      <c r="E131" s="192">
        <v>42555.74652777778</v>
      </c>
      <c r="F131" s="212">
        <v>42555.75625</v>
      </c>
      <c r="G131" s="180" t="s">
        <v>34</v>
      </c>
      <c r="H131" s="212">
        <v>42555.75625</v>
      </c>
      <c r="I131" s="195">
        <f t="shared" si="20"/>
        <v>0</v>
      </c>
      <c r="J131" s="196">
        <f t="shared" si="21"/>
        <v>0.009722222217533272</v>
      </c>
      <c r="K131" s="209">
        <f t="shared" si="22"/>
        <v>0.23333333322079852</v>
      </c>
      <c r="L131" s="197">
        <v>30</v>
      </c>
      <c r="M131" s="197">
        <v>10</v>
      </c>
      <c r="N131" s="209">
        <f t="shared" si="23"/>
        <v>115.04499994451471</v>
      </c>
      <c r="O131" s="198"/>
    </row>
    <row r="132" spans="1:15" s="199" customFormat="1" ht="15">
      <c r="A132" s="197">
        <v>4</v>
      </c>
      <c r="B132" s="179">
        <v>42556</v>
      </c>
      <c r="C132" s="213" t="s">
        <v>40</v>
      </c>
      <c r="D132" s="181" t="s">
        <v>33</v>
      </c>
      <c r="E132" s="214">
        <v>42556.25555555556</v>
      </c>
      <c r="F132" s="212">
        <v>42556.30416666667</v>
      </c>
      <c r="G132" s="180" t="s">
        <v>34</v>
      </c>
      <c r="H132" s="212">
        <v>42556.30416666667</v>
      </c>
      <c r="I132" s="195">
        <f t="shared" si="20"/>
        <v>0</v>
      </c>
      <c r="J132" s="196">
        <f t="shared" si="21"/>
        <v>0.04861111110949423</v>
      </c>
      <c r="K132" s="209">
        <f t="shared" si="22"/>
        <v>1.1666666666278616</v>
      </c>
      <c r="L132" s="197">
        <v>140</v>
      </c>
      <c r="M132" s="197">
        <v>10</v>
      </c>
      <c r="N132" s="209">
        <f t="shared" si="23"/>
        <v>2684.3833332440468</v>
      </c>
      <c r="O132" s="198"/>
    </row>
    <row r="133" spans="1:15" s="199" customFormat="1" ht="15">
      <c r="A133" s="197">
        <v>5</v>
      </c>
      <c r="B133" s="179">
        <v>42556</v>
      </c>
      <c r="C133" s="180" t="s">
        <v>39</v>
      </c>
      <c r="D133" s="181" t="s">
        <v>33</v>
      </c>
      <c r="E133" s="214">
        <v>42556.38263888889</v>
      </c>
      <c r="F133" s="212">
        <v>42556.42222222222</v>
      </c>
      <c r="G133" s="180" t="s">
        <v>34</v>
      </c>
      <c r="H133" s="212">
        <v>42556.42222222222</v>
      </c>
      <c r="I133" s="195">
        <f t="shared" si="20"/>
        <v>0</v>
      </c>
      <c r="J133" s="196">
        <f t="shared" si="21"/>
        <v>0.03958333333139308</v>
      </c>
      <c r="K133" s="209">
        <f t="shared" si="22"/>
        <v>0.9499999999534339</v>
      </c>
      <c r="L133" s="197">
        <v>30</v>
      </c>
      <c r="M133" s="197">
        <v>10</v>
      </c>
      <c r="N133" s="209">
        <f t="shared" si="23"/>
        <v>468.3974999770406</v>
      </c>
      <c r="O133" s="198"/>
    </row>
    <row r="134" spans="1:15" s="199" customFormat="1" ht="30.75">
      <c r="A134" s="190">
        <v>6</v>
      </c>
      <c r="B134" s="191">
        <v>42556</v>
      </c>
      <c r="C134" s="180" t="s">
        <v>46</v>
      </c>
      <c r="D134" s="181" t="s">
        <v>47</v>
      </c>
      <c r="E134" s="192">
        <v>42556.569444444445</v>
      </c>
      <c r="F134" s="193">
        <v>42556.645833333336</v>
      </c>
      <c r="G134" s="178" t="s">
        <v>61</v>
      </c>
      <c r="H134" s="194">
        <v>42556.645833333336</v>
      </c>
      <c r="I134" s="195">
        <f>H134-E134</f>
        <v>0.07638888889050577</v>
      </c>
      <c r="J134" s="196">
        <f t="shared" si="21"/>
        <v>0.07638888889050577</v>
      </c>
      <c r="K134" s="187">
        <f t="shared" si="22"/>
        <v>1.8333333333721384</v>
      </c>
      <c r="L134" s="197"/>
      <c r="M134" s="178">
        <v>10</v>
      </c>
      <c r="N134" s="187">
        <f t="shared" si="23"/>
        <v>0</v>
      </c>
      <c r="O134" s="198"/>
    </row>
    <row r="135" spans="1:15" s="40" customFormat="1" ht="15">
      <c r="A135" s="42">
        <v>8</v>
      </c>
      <c r="B135" s="69">
        <v>42559</v>
      </c>
      <c r="C135" s="84" t="s">
        <v>65</v>
      </c>
      <c r="D135" s="159" t="s">
        <v>66</v>
      </c>
      <c r="E135" s="85">
        <v>42559.211805555555</v>
      </c>
      <c r="F135" s="55">
        <v>42559.22222222222</v>
      </c>
      <c r="G135" s="58" t="s">
        <v>68</v>
      </c>
      <c r="H135" s="55">
        <v>42559.22222222222</v>
      </c>
      <c r="I135" s="56">
        <f t="shared" si="20"/>
        <v>0</v>
      </c>
      <c r="J135" s="48">
        <f t="shared" si="21"/>
        <v>0.010416666664241347</v>
      </c>
      <c r="K135" s="49">
        <f t="shared" si="22"/>
        <v>0.24999999994179234</v>
      </c>
      <c r="L135" s="43">
        <v>100</v>
      </c>
      <c r="M135" s="43">
        <v>10</v>
      </c>
      <c r="N135" s="76">
        <f t="shared" si="23"/>
        <v>410.8749999043357</v>
      </c>
      <c r="O135" s="39"/>
    </row>
    <row r="136" spans="1:15" s="40" customFormat="1" ht="15">
      <c r="A136" s="42">
        <v>9</v>
      </c>
      <c r="B136" s="69">
        <v>42559</v>
      </c>
      <c r="C136" s="84" t="s">
        <v>65</v>
      </c>
      <c r="D136" s="159" t="s">
        <v>67</v>
      </c>
      <c r="E136" s="85">
        <v>42559.211805555555</v>
      </c>
      <c r="F136" s="55">
        <v>42559.229166666664</v>
      </c>
      <c r="G136" s="58" t="s">
        <v>68</v>
      </c>
      <c r="H136" s="55">
        <v>42559.229166666664</v>
      </c>
      <c r="I136" s="56">
        <f t="shared" si="20"/>
        <v>0</v>
      </c>
      <c r="J136" s="48">
        <f t="shared" si="21"/>
        <v>0.01736111110949423</v>
      </c>
      <c r="K136" s="49">
        <f t="shared" si="22"/>
        <v>0.41666666662786156</v>
      </c>
      <c r="L136" s="43">
        <v>100</v>
      </c>
      <c r="M136" s="43">
        <v>10</v>
      </c>
      <c r="N136" s="76">
        <f t="shared" si="23"/>
        <v>684.7916666028905</v>
      </c>
      <c r="O136" s="39"/>
    </row>
    <row r="137" spans="1:15" s="199" customFormat="1" ht="46.5">
      <c r="A137" s="197">
        <v>10</v>
      </c>
      <c r="B137" s="179">
        <v>42563</v>
      </c>
      <c r="C137" s="180" t="s">
        <v>39</v>
      </c>
      <c r="D137" s="181" t="s">
        <v>84</v>
      </c>
      <c r="E137" s="192">
        <v>42563.604166666664</v>
      </c>
      <c r="F137" s="200">
        <v>42563.625</v>
      </c>
      <c r="G137" s="180" t="s">
        <v>102</v>
      </c>
      <c r="H137" s="182">
        <v>42564.61111111111</v>
      </c>
      <c r="I137" s="195">
        <f t="shared" si="20"/>
        <v>0.9861111111094942</v>
      </c>
      <c r="J137" s="201">
        <f t="shared" si="21"/>
        <v>0.020833333335758653</v>
      </c>
      <c r="K137" s="202">
        <f t="shared" si="22"/>
        <v>0.5000000000582077</v>
      </c>
      <c r="L137" s="197">
        <v>35</v>
      </c>
      <c r="M137" s="197">
        <v>10</v>
      </c>
      <c r="N137" s="202">
        <f t="shared" si="23"/>
        <v>287.6125000334825</v>
      </c>
      <c r="O137" s="198"/>
    </row>
    <row r="138" spans="1:15" s="199" customFormat="1" ht="48" customHeight="1">
      <c r="A138" s="197">
        <v>11</v>
      </c>
      <c r="B138" s="179">
        <v>42570</v>
      </c>
      <c r="C138" s="237" t="s">
        <v>97</v>
      </c>
      <c r="D138" s="181" t="s">
        <v>98</v>
      </c>
      <c r="E138" s="192">
        <v>42570.40972222222</v>
      </c>
      <c r="F138" s="182">
        <v>42570.430555555555</v>
      </c>
      <c r="G138" s="180" t="s">
        <v>102</v>
      </c>
      <c r="H138" s="182">
        <v>42570.631944444445</v>
      </c>
      <c r="I138" s="195">
        <f t="shared" si="20"/>
        <v>0.20138888889050577</v>
      </c>
      <c r="J138" s="201">
        <f t="shared" si="21"/>
        <v>0.020833333335758653</v>
      </c>
      <c r="K138" s="202">
        <f t="shared" si="22"/>
        <v>0.5000000000582077</v>
      </c>
      <c r="L138" s="197">
        <v>70</v>
      </c>
      <c r="M138" s="197">
        <v>10</v>
      </c>
      <c r="N138" s="202">
        <f t="shared" si="23"/>
        <v>575.225000066965</v>
      </c>
      <c r="O138" s="198"/>
    </row>
    <row r="139" spans="1:15" s="199" customFormat="1" ht="33" customHeight="1">
      <c r="A139" s="197">
        <v>12</v>
      </c>
      <c r="B139" s="179">
        <v>42570</v>
      </c>
      <c r="C139" s="237" t="s">
        <v>99</v>
      </c>
      <c r="D139" s="181" t="s">
        <v>100</v>
      </c>
      <c r="E139" s="192">
        <v>42570.65277777778</v>
      </c>
      <c r="F139" s="182">
        <v>42570.66527777778</v>
      </c>
      <c r="G139" s="180" t="s">
        <v>34</v>
      </c>
      <c r="H139" s="182">
        <v>42570.67361111111</v>
      </c>
      <c r="I139" s="195">
        <f t="shared" si="20"/>
        <v>0.008333333331393078</v>
      </c>
      <c r="J139" s="201">
        <f t="shared" si="21"/>
        <v>0.012499999997089617</v>
      </c>
      <c r="K139" s="202">
        <f t="shared" si="22"/>
        <v>0.2999999999301508</v>
      </c>
      <c r="L139" s="197">
        <v>75</v>
      </c>
      <c r="M139" s="197">
        <v>10</v>
      </c>
      <c r="N139" s="202">
        <f t="shared" si="23"/>
        <v>369.78749991390214</v>
      </c>
      <c r="O139" s="198"/>
    </row>
    <row r="140" spans="1:15" s="40" customFormat="1" ht="15">
      <c r="A140" s="54">
        <v>13</v>
      </c>
      <c r="B140" s="72">
        <v>42570</v>
      </c>
      <c r="C140" s="91" t="s">
        <v>99</v>
      </c>
      <c r="D140" s="269" t="s">
        <v>101</v>
      </c>
      <c r="E140" s="161">
        <v>42570.68402777778</v>
      </c>
      <c r="F140" s="79">
        <v>42570.70972222222</v>
      </c>
      <c r="G140" s="58" t="s">
        <v>68</v>
      </c>
      <c r="H140" s="79">
        <v>42570.70972222222</v>
      </c>
      <c r="I140" s="56">
        <f t="shared" si="20"/>
        <v>0</v>
      </c>
      <c r="J140" s="38">
        <f t="shared" si="21"/>
        <v>0.02569444444088731</v>
      </c>
      <c r="K140" s="77">
        <f t="shared" si="22"/>
        <v>0.6166666665812954</v>
      </c>
      <c r="L140" s="54">
        <v>80</v>
      </c>
      <c r="M140" s="54">
        <v>10</v>
      </c>
      <c r="N140" s="77">
        <f t="shared" si="23"/>
        <v>810.7933332210872</v>
      </c>
      <c r="O140" s="39"/>
    </row>
    <row r="141" spans="1:15" s="199" customFormat="1" ht="15">
      <c r="A141" s="197">
        <v>14</v>
      </c>
      <c r="B141" s="179">
        <v>42571</v>
      </c>
      <c r="C141" s="237" t="s">
        <v>103</v>
      </c>
      <c r="D141" s="181" t="s">
        <v>33</v>
      </c>
      <c r="E141" s="192">
        <v>42571.635416666664</v>
      </c>
      <c r="F141" s="192">
        <v>42571.63888888889</v>
      </c>
      <c r="G141" s="180" t="s">
        <v>93</v>
      </c>
      <c r="H141" s="192">
        <v>42571.63888888889</v>
      </c>
      <c r="I141" s="195">
        <f t="shared" si="20"/>
        <v>0</v>
      </c>
      <c r="J141" s="201">
        <f t="shared" si="21"/>
        <v>0.003472222226264421</v>
      </c>
      <c r="K141" s="202">
        <f t="shared" si="22"/>
        <v>0.0833333334303461</v>
      </c>
      <c r="L141" s="197">
        <v>70</v>
      </c>
      <c r="M141" s="197">
        <v>10</v>
      </c>
      <c r="N141" s="202">
        <f t="shared" si="23"/>
        <v>95.87083344494167</v>
      </c>
      <c r="O141" s="198"/>
    </row>
    <row r="142" spans="1:15" s="40" customFormat="1" ht="15">
      <c r="A142" s="54">
        <v>15</v>
      </c>
      <c r="B142" s="72">
        <v>42571</v>
      </c>
      <c r="C142" s="91" t="s">
        <v>104</v>
      </c>
      <c r="D142" s="269" t="s">
        <v>33</v>
      </c>
      <c r="E142" s="239">
        <v>42571.6875</v>
      </c>
      <c r="F142" s="161">
        <v>42571.70486111111</v>
      </c>
      <c r="G142" s="58" t="s">
        <v>68</v>
      </c>
      <c r="H142" s="161">
        <v>42571.70486111111</v>
      </c>
      <c r="I142" s="56">
        <f t="shared" si="20"/>
        <v>0</v>
      </c>
      <c r="J142" s="38">
        <f t="shared" si="21"/>
        <v>0.01736111110949423</v>
      </c>
      <c r="K142" s="77">
        <f t="shared" si="22"/>
        <v>0.41666666662786156</v>
      </c>
      <c r="L142" s="54">
        <v>65</v>
      </c>
      <c r="M142" s="54">
        <v>10</v>
      </c>
      <c r="N142" s="77">
        <f t="shared" si="23"/>
        <v>445.11458329187883</v>
      </c>
      <c r="O142" s="39"/>
    </row>
    <row r="143" spans="1:15" s="40" customFormat="1" ht="30.75">
      <c r="A143" s="54">
        <v>16</v>
      </c>
      <c r="B143" s="72">
        <v>42571</v>
      </c>
      <c r="C143" s="91" t="s">
        <v>105</v>
      </c>
      <c r="D143" s="269" t="s">
        <v>33</v>
      </c>
      <c r="E143" s="239">
        <v>42571.6875</v>
      </c>
      <c r="F143" s="161">
        <v>42571.708333333336</v>
      </c>
      <c r="G143" s="58" t="s">
        <v>68</v>
      </c>
      <c r="H143" s="161">
        <v>42571.708333333336</v>
      </c>
      <c r="I143" s="53">
        <f aca="true" t="shared" si="24" ref="I143:I174">H143-F143</f>
        <v>0</v>
      </c>
      <c r="J143" s="38">
        <f aca="true" t="shared" si="25" ref="J143:J174">F143-E143</f>
        <v>0.020833333335758653</v>
      </c>
      <c r="K143" s="77">
        <f aca="true" t="shared" si="26" ref="K143:K174">J143*24</f>
        <v>0.5000000000582077</v>
      </c>
      <c r="L143" s="54">
        <v>120</v>
      </c>
      <c r="M143" s="54">
        <v>10</v>
      </c>
      <c r="N143" s="77">
        <f aca="true" t="shared" si="27" ref="N143:N174">K143*L143*M143*0.95*1.73</f>
        <v>986.1000001147971</v>
      </c>
      <c r="O143" s="39"/>
    </row>
    <row r="144" spans="1:15" s="40" customFormat="1" ht="46.5">
      <c r="A144" s="54">
        <v>17</v>
      </c>
      <c r="B144" s="72">
        <v>42572</v>
      </c>
      <c r="C144" s="91" t="s">
        <v>106</v>
      </c>
      <c r="D144" s="269" t="s">
        <v>107</v>
      </c>
      <c r="E144" s="239">
        <v>42572.40972222222</v>
      </c>
      <c r="F144" s="61">
        <v>42572.447916666664</v>
      </c>
      <c r="G144" s="84" t="s">
        <v>29</v>
      </c>
      <c r="H144" s="277">
        <v>42584.729166666664</v>
      </c>
      <c r="I144" s="53">
        <f t="shared" si="24"/>
        <v>12.28125</v>
      </c>
      <c r="J144" s="38">
        <f t="shared" si="25"/>
        <v>0.038194444445252884</v>
      </c>
      <c r="K144" s="77">
        <f t="shared" si="26"/>
        <v>0.9166666666860692</v>
      </c>
      <c r="L144" s="54">
        <v>140</v>
      </c>
      <c r="M144" s="54">
        <v>6</v>
      </c>
      <c r="N144" s="77">
        <f t="shared" si="27"/>
        <v>1265.495000026786</v>
      </c>
      <c r="O144" s="39"/>
    </row>
    <row r="145" spans="1:15" s="199" customFormat="1" ht="27">
      <c r="A145" s="197">
        <v>18</v>
      </c>
      <c r="B145" s="179">
        <v>42576</v>
      </c>
      <c r="C145" s="242" t="s">
        <v>117</v>
      </c>
      <c r="D145" s="220" t="s">
        <v>116</v>
      </c>
      <c r="E145" s="214">
        <v>42576.569444444445</v>
      </c>
      <c r="F145" s="226">
        <v>42576.59375</v>
      </c>
      <c r="G145" s="178" t="s">
        <v>61</v>
      </c>
      <c r="H145" s="226">
        <v>42576.59375</v>
      </c>
      <c r="I145" s="249">
        <f t="shared" si="24"/>
        <v>0</v>
      </c>
      <c r="J145" s="201">
        <f t="shared" si="25"/>
        <v>0.024305555554747116</v>
      </c>
      <c r="K145" s="202">
        <f t="shared" si="26"/>
        <v>0.5833333333139308</v>
      </c>
      <c r="L145" s="197">
        <v>140</v>
      </c>
      <c r="M145" s="197">
        <v>10</v>
      </c>
      <c r="N145" s="202">
        <f t="shared" si="27"/>
        <v>1342.1916666220234</v>
      </c>
      <c r="O145" s="198"/>
    </row>
    <row r="146" spans="1:15" s="40" customFormat="1" ht="41.25">
      <c r="A146" s="54">
        <v>19</v>
      </c>
      <c r="B146" s="72">
        <v>42581</v>
      </c>
      <c r="C146" s="91" t="s">
        <v>128</v>
      </c>
      <c r="D146" s="269" t="s">
        <v>129</v>
      </c>
      <c r="E146" s="239">
        <v>42581.67361111111</v>
      </c>
      <c r="F146" s="161">
        <v>42581.72777777778</v>
      </c>
      <c r="G146" s="44" t="s">
        <v>130</v>
      </c>
      <c r="H146" s="248">
        <v>42582.479166666664</v>
      </c>
      <c r="I146" s="53">
        <f t="shared" si="24"/>
        <v>0.7513888888861402</v>
      </c>
      <c r="J146" s="38">
        <f t="shared" si="25"/>
        <v>0.05416666666860692</v>
      </c>
      <c r="K146" s="77">
        <f t="shared" si="26"/>
        <v>1.3000000000465661</v>
      </c>
      <c r="L146" s="54">
        <v>150</v>
      </c>
      <c r="M146" s="54">
        <v>10</v>
      </c>
      <c r="N146" s="77">
        <f t="shared" si="27"/>
        <v>3204.825000114797</v>
      </c>
      <c r="O146" s="39"/>
    </row>
    <row r="147" spans="1:15" s="199" customFormat="1" ht="36" customHeight="1">
      <c r="A147" s="178">
        <v>20</v>
      </c>
      <c r="B147" s="179">
        <v>42584</v>
      </c>
      <c r="C147" s="237" t="s">
        <v>133</v>
      </c>
      <c r="D147" s="181" t="s">
        <v>33</v>
      </c>
      <c r="E147" s="192">
        <v>42584.65972222222</v>
      </c>
      <c r="F147" s="192">
        <v>42584.67361111111</v>
      </c>
      <c r="G147" s="180" t="s">
        <v>134</v>
      </c>
      <c r="H147" s="192">
        <v>42584.67361111111</v>
      </c>
      <c r="I147" s="249">
        <f t="shared" si="24"/>
        <v>0</v>
      </c>
      <c r="J147" s="201">
        <f t="shared" si="25"/>
        <v>0.013888888890505768</v>
      </c>
      <c r="K147" s="202">
        <f t="shared" si="26"/>
        <v>0.33333333337213844</v>
      </c>
      <c r="L147" s="197">
        <v>50</v>
      </c>
      <c r="M147" s="197">
        <v>10</v>
      </c>
      <c r="N147" s="202">
        <f t="shared" si="27"/>
        <v>273.91666669855476</v>
      </c>
      <c r="O147" s="198"/>
    </row>
    <row r="148" spans="1:15" s="199" customFormat="1" ht="29.25" customHeight="1">
      <c r="A148" s="178">
        <v>21</v>
      </c>
      <c r="B148" s="179">
        <v>42591</v>
      </c>
      <c r="C148" s="237" t="s">
        <v>153</v>
      </c>
      <c r="D148" s="181" t="s">
        <v>33</v>
      </c>
      <c r="E148" s="192">
        <v>42591.501388888886</v>
      </c>
      <c r="F148" s="192">
        <v>42591.544444444444</v>
      </c>
      <c r="G148" s="178" t="s">
        <v>68</v>
      </c>
      <c r="H148" s="192">
        <v>42591.544444444444</v>
      </c>
      <c r="I148" s="249">
        <f t="shared" si="24"/>
        <v>0</v>
      </c>
      <c r="J148" s="201">
        <f t="shared" si="25"/>
        <v>0.0430555555576575</v>
      </c>
      <c r="K148" s="202">
        <f t="shared" si="26"/>
        <v>1.03333333338378</v>
      </c>
      <c r="L148" s="197">
        <v>100</v>
      </c>
      <c r="M148" s="197">
        <v>10</v>
      </c>
      <c r="N148" s="202">
        <f t="shared" si="27"/>
        <v>1698.2833334162424</v>
      </c>
      <c r="O148" s="198"/>
    </row>
    <row r="149" spans="1:15" s="40" customFormat="1" ht="39.75" customHeight="1">
      <c r="A149" s="42">
        <v>22</v>
      </c>
      <c r="B149" s="72">
        <v>42591</v>
      </c>
      <c r="C149" s="91" t="s">
        <v>154</v>
      </c>
      <c r="D149" s="269" t="s">
        <v>155</v>
      </c>
      <c r="E149" s="85">
        <v>42591.66805555556</v>
      </c>
      <c r="F149" s="62">
        <v>42591.70486111111</v>
      </c>
      <c r="G149" s="42" t="s">
        <v>156</v>
      </c>
      <c r="H149" s="62">
        <v>42591.70486111111</v>
      </c>
      <c r="I149" s="68">
        <f t="shared" si="24"/>
        <v>0</v>
      </c>
      <c r="J149" s="70">
        <f t="shared" si="25"/>
        <v>0.03680555555183673</v>
      </c>
      <c r="K149" s="65">
        <f t="shared" si="26"/>
        <v>0.8833333332440816</v>
      </c>
      <c r="L149" s="42">
        <v>100</v>
      </c>
      <c r="M149" s="42">
        <v>10</v>
      </c>
      <c r="N149" s="65">
        <f t="shared" si="27"/>
        <v>1451.758333186648</v>
      </c>
      <c r="O149" s="39"/>
    </row>
    <row r="150" spans="1:15" s="40" customFormat="1" ht="30.75">
      <c r="A150" s="42">
        <v>23</v>
      </c>
      <c r="B150" s="69">
        <v>42592</v>
      </c>
      <c r="C150" s="91" t="s">
        <v>157</v>
      </c>
      <c r="D150" s="269" t="s">
        <v>96</v>
      </c>
      <c r="E150" s="239">
        <v>42592.274305555555</v>
      </c>
      <c r="F150" s="61">
        <v>42592.35763888889</v>
      </c>
      <c r="G150" s="42" t="s">
        <v>158</v>
      </c>
      <c r="H150" s="61">
        <v>42592.413194444445</v>
      </c>
      <c r="I150" s="68">
        <f t="shared" si="24"/>
        <v>0.055555555554747116</v>
      </c>
      <c r="J150" s="70">
        <f t="shared" si="25"/>
        <v>0.08333333333575865</v>
      </c>
      <c r="K150" s="65">
        <f t="shared" si="26"/>
        <v>2.0000000000582077</v>
      </c>
      <c r="L150" s="42">
        <v>30</v>
      </c>
      <c r="M150" s="42">
        <v>10</v>
      </c>
      <c r="N150" s="65">
        <f t="shared" si="27"/>
        <v>986.1000000286992</v>
      </c>
      <c r="O150" s="39"/>
    </row>
    <row r="151" spans="1:15" s="199" customFormat="1" ht="15">
      <c r="A151" s="178">
        <v>24</v>
      </c>
      <c r="B151" s="216">
        <v>42593</v>
      </c>
      <c r="C151" s="242" t="s">
        <v>162</v>
      </c>
      <c r="D151" s="181" t="s">
        <v>96</v>
      </c>
      <c r="E151" s="214">
        <v>42593.73333333333</v>
      </c>
      <c r="F151" s="243">
        <v>42593.80972222222</v>
      </c>
      <c r="G151" s="180" t="s">
        <v>63</v>
      </c>
      <c r="H151" s="243">
        <v>42593.80972222222</v>
      </c>
      <c r="I151" s="256">
        <f t="shared" si="24"/>
        <v>0</v>
      </c>
      <c r="J151" s="233">
        <f t="shared" si="25"/>
        <v>0.07638888889050577</v>
      </c>
      <c r="K151" s="229">
        <f t="shared" si="26"/>
        <v>1.8333333333721384</v>
      </c>
      <c r="L151" s="178">
        <v>30</v>
      </c>
      <c r="M151" s="178">
        <v>10</v>
      </c>
      <c r="N151" s="229">
        <f t="shared" si="27"/>
        <v>903.9250000191329</v>
      </c>
      <c r="O151" s="198"/>
    </row>
    <row r="152" spans="1:15" s="40" customFormat="1" ht="15">
      <c r="A152" s="42">
        <v>25</v>
      </c>
      <c r="B152" s="69">
        <v>42597</v>
      </c>
      <c r="C152" s="91" t="s">
        <v>99</v>
      </c>
      <c r="D152" s="83" t="s">
        <v>33</v>
      </c>
      <c r="E152" s="85">
        <v>42597.97222222222</v>
      </c>
      <c r="F152" s="79">
        <v>42598.006944444445</v>
      </c>
      <c r="G152" s="84" t="s">
        <v>68</v>
      </c>
      <c r="H152" s="79">
        <v>42598.006944444445</v>
      </c>
      <c r="I152" s="68">
        <f t="shared" si="24"/>
        <v>0</v>
      </c>
      <c r="J152" s="70">
        <f t="shared" si="25"/>
        <v>0.03472222222626442</v>
      </c>
      <c r="K152" s="65">
        <f t="shared" si="26"/>
        <v>0.8333333334303461</v>
      </c>
      <c r="L152" s="42">
        <v>80</v>
      </c>
      <c r="M152" s="42">
        <v>10</v>
      </c>
      <c r="N152" s="65">
        <f t="shared" si="27"/>
        <v>1095.666666794219</v>
      </c>
      <c r="O152" s="39"/>
    </row>
    <row r="153" spans="1:15" s="199" customFormat="1" ht="62.25">
      <c r="A153" s="178">
        <v>26</v>
      </c>
      <c r="B153" s="216">
        <v>42597</v>
      </c>
      <c r="C153" s="237" t="s">
        <v>65</v>
      </c>
      <c r="D153" s="181" t="s">
        <v>165</v>
      </c>
      <c r="E153" s="192">
        <v>42597.97222222222</v>
      </c>
      <c r="F153" s="182">
        <v>42598.069444444445</v>
      </c>
      <c r="G153" s="180" t="s">
        <v>166</v>
      </c>
      <c r="H153" s="161">
        <v>42598.666666666664</v>
      </c>
      <c r="I153" s="68">
        <f t="shared" si="24"/>
        <v>0.5972222222189885</v>
      </c>
      <c r="J153" s="233">
        <f t="shared" si="25"/>
        <v>0.09722222222626442</v>
      </c>
      <c r="K153" s="229">
        <f t="shared" si="26"/>
        <v>2.333333333430346</v>
      </c>
      <c r="L153" s="178">
        <v>100</v>
      </c>
      <c r="M153" s="178">
        <v>10</v>
      </c>
      <c r="N153" s="229">
        <f t="shared" si="27"/>
        <v>3834.833333492774</v>
      </c>
      <c r="O153" s="198"/>
    </row>
    <row r="154" spans="1:15" s="40" customFormat="1" ht="15">
      <c r="A154" s="273">
        <v>27</v>
      </c>
      <c r="B154" s="69">
        <v>42598</v>
      </c>
      <c r="C154" s="44" t="s">
        <v>128</v>
      </c>
      <c r="D154" s="270" t="s">
        <v>33</v>
      </c>
      <c r="E154" s="51">
        <v>42598.270833333336</v>
      </c>
      <c r="F154" s="62">
        <v>42598.47222222222</v>
      </c>
      <c r="G154" s="84" t="s">
        <v>68</v>
      </c>
      <c r="H154" s="62">
        <v>42598.47222222222</v>
      </c>
      <c r="I154" s="68">
        <f t="shared" si="24"/>
        <v>0</v>
      </c>
      <c r="J154" s="70">
        <f t="shared" si="25"/>
        <v>0.2013888888832298</v>
      </c>
      <c r="K154" s="65">
        <f t="shared" si="26"/>
        <v>4.8333333331975155</v>
      </c>
      <c r="L154" s="42">
        <v>150</v>
      </c>
      <c r="M154" s="42">
        <v>10</v>
      </c>
      <c r="N154" s="65">
        <f t="shared" si="27"/>
        <v>11915.374999665175</v>
      </c>
      <c r="O154" s="39"/>
    </row>
    <row r="155" spans="1:15" s="40" customFormat="1" ht="15">
      <c r="A155" s="273">
        <v>28</v>
      </c>
      <c r="B155" s="69">
        <v>42599</v>
      </c>
      <c r="C155" s="91" t="s">
        <v>117</v>
      </c>
      <c r="D155" s="269" t="s">
        <v>33</v>
      </c>
      <c r="E155" s="254">
        <v>42599.44305555556</v>
      </c>
      <c r="F155" s="254">
        <v>42599.447916666664</v>
      </c>
      <c r="G155" s="84" t="s">
        <v>68</v>
      </c>
      <c r="H155" s="254">
        <v>42599.447916666664</v>
      </c>
      <c r="I155" s="68">
        <f t="shared" si="24"/>
        <v>0</v>
      </c>
      <c r="J155" s="70">
        <f t="shared" si="25"/>
        <v>0.004861111105128657</v>
      </c>
      <c r="K155" s="65">
        <f t="shared" si="26"/>
        <v>0.11666666652308777</v>
      </c>
      <c r="L155" s="42">
        <v>150</v>
      </c>
      <c r="M155" s="42">
        <v>10</v>
      </c>
      <c r="N155" s="65">
        <f t="shared" si="27"/>
        <v>287.6124996460421</v>
      </c>
      <c r="O155" s="39"/>
    </row>
    <row r="156" spans="1:15" s="199" customFormat="1" ht="30.75">
      <c r="A156" s="274">
        <v>29</v>
      </c>
      <c r="B156" s="216">
        <v>42600</v>
      </c>
      <c r="C156" s="237" t="s">
        <v>153</v>
      </c>
      <c r="D156" s="181" t="s">
        <v>33</v>
      </c>
      <c r="E156" s="183">
        <v>42600.842361111114</v>
      </c>
      <c r="F156" s="183">
        <v>42600.88680555556</v>
      </c>
      <c r="G156" s="180" t="s">
        <v>167</v>
      </c>
      <c r="H156" s="183">
        <v>42600.88680555556</v>
      </c>
      <c r="I156" s="256">
        <f t="shared" si="24"/>
        <v>0</v>
      </c>
      <c r="J156" s="233">
        <f t="shared" si="25"/>
        <v>0.04444444444379769</v>
      </c>
      <c r="K156" s="229">
        <f t="shared" si="26"/>
        <v>1.0666666666511446</v>
      </c>
      <c r="L156" s="178">
        <v>100</v>
      </c>
      <c r="M156" s="178">
        <v>10</v>
      </c>
      <c r="N156" s="229">
        <f t="shared" si="27"/>
        <v>1753.0666666411562</v>
      </c>
      <c r="O156" s="198"/>
    </row>
    <row r="157" spans="1:15" s="199" customFormat="1" ht="42.75" customHeight="1">
      <c r="A157" s="197">
        <v>30</v>
      </c>
      <c r="B157" s="179">
        <v>42600</v>
      </c>
      <c r="C157" s="237" t="s">
        <v>153</v>
      </c>
      <c r="D157" s="181" t="s">
        <v>33</v>
      </c>
      <c r="E157" s="183">
        <v>42600.770833333336</v>
      </c>
      <c r="F157" s="183">
        <v>42600.82986111111</v>
      </c>
      <c r="G157" s="180" t="s">
        <v>34</v>
      </c>
      <c r="H157" s="183">
        <v>42600.82986111111</v>
      </c>
      <c r="I157" s="256">
        <f t="shared" si="24"/>
        <v>0</v>
      </c>
      <c r="J157" s="201">
        <f t="shared" si="25"/>
        <v>0.05902777777373558</v>
      </c>
      <c r="K157" s="202">
        <f t="shared" si="26"/>
        <v>1.416666666569654</v>
      </c>
      <c r="L157" s="197">
        <v>100</v>
      </c>
      <c r="M157" s="197">
        <v>10</v>
      </c>
      <c r="N157" s="229">
        <f>K157*L157*M157*0.95*1.73</f>
        <v>2328.291666507226</v>
      </c>
      <c r="O157" s="198"/>
    </row>
    <row r="158" spans="1:15" s="40" customFormat="1" ht="42.75" customHeight="1">
      <c r="A158" s="54">
        <v>31</v>
      </c>
      <c r="B158" s="72">
        <v>42601</v>
      </c>
      <c r="C158" s="91" t="s">
        <v>169</v>
      </c>
      <c r="D158" s="269" t="s">
        <v>170</v>
      </c>
      <c r="E158" s="254">
        <v>42601.791666666664</v>
      </c>
      <c r="F158" s="254">
        <v>42601.958333333336</v>
      </c>
      <c r="G158" s="162" t="s">
        <v>29</v>
      </c>
      <c r="H158" s="161">
        <v>42612.666666666664</v>
      </c>
      <c r="I158" s="256">
        <f t="shared" si="24"/>
        <v>10.708333333328483</v>
      </c>
      <c r="J158" s="38">
        <f t="shared" si="25"/>
        <v>0.1666666666715173</v>
      </c>
      <c r="K158" s="77">
        <f t="shared" si="26"/>
        <v>4.000000000116415</v>
      </c>
      <c r="L158" s="54">
        <v>100</v>
      </c>
      <c r="M158" s="54">
        <v>10</v>
      </c>
      <c r="N158" s="65">
        <f t="shared" si="27"/>
        <v>6574.000000191329</v>
      </c>
      <c r="O158" s="39"/>
    </row>
    <row r="159" spans="1:15" s="40" customFormat="1" ht="42.75" customHeight="1">
      <c r="A159" s="54">
        <v>32</v>
      </c>
      <c r="B159" s="72">
        <v>42601</v>
      </c>
      <c r="C159" s="91" t="s">
        <v>171</v>
      </c>
      <c r="D159" s="269" t="s">
        <v>172</v>
      </c>
      <c r="E159" s="254">
        <v>42601.791666666664</v>
      </c>
      <c r="F159" s="254">
        <v>42601.979166666664</v>
      </c>
      <c r="G159" s="162" t="s">
        <v>29</v>
      </c>
      <c r="H159" s="161">
        <v>42607.895833333336</v>
      </c>
      <c r="I159" s="256">
        <f>H161-F159</f>
        <v>2.743055555554747</v>
      </c>
      <c r="J159" s="38">
        <f t="shared" si="25"/>
        <v>0.1875</v>
      </c>
      <c r="K159" s="77">
        <f t="shared" si="26"/>
        <v>4.5</v>
      </c>
      <c r="L159" s="54">
        <v>100</v>
      </c>
      <c r="M159" s="54">
        <v>10</v>
      </c>
      <c r="N159" s="65">
        <f t="shared" si="27"/>
        <v>7395.75</v>
      </c>
      <c r="O159" s="39"/>
    </row>
    <row r="160" spans="1:15" s="199" customFormat="1" ht="42.75" customHeight="1">
      <c r="A160" s="197">
        <v>33</v>
      </c>
      <c r="B160" s="179">
        <v>42602</v>
      </c>
      <c r="C160" s="237" t="s">
        <v>169</v>
      </c>
      <c r="D160" s="181" t="s">
        <v>33</v>
      </c>
      <c r="E160" s="192">
        <v>42602.0625</v>
      </c>
      <c r="F160" s="182">
        <v>42602.083333333336</v>
      </c>
      <c r="G160" s="180" t="s">
        <v>34</v>
      </c>
      <c r="H160" s="182">
        <v>42602.083333333336</v>
      </c>
      <c r="I160" s="256">
        <f t="shared" si="24"/>
        <v>0</v>
      </c>
      <c r="J160" s="201">
        <f t="shared" si="25"/>
        <v>0.020833333335758653</v>
      </c>
      <c r="K160" s="202">
        <f t="shared" si="26"/>
        <v>0.5000000000582077</v>
      </c>
      <c r="L160" s="197">
        <v>100</v>
      </c>
      <c r="M160" s="197">
        <v>10</v>
      </c>
      <c r="N160" s="229">
        <f t="shared" si="27"/>
        <v>821.7500000956643</v>
      </c>
      <c r="O160" s="198"/>
    </row>
    <row r="161" spans="1:15" s="40" customFormat="1" ht="42.75" customHeight="1">
      <c r="A161" s="54">
        <v>34</v>
      </c>
      <c r="B161" s="72">
        <v>42602</v>
      </c>
      <c r="C161" s="91" t="s">
        <v>171</v>
      </c>
      <c r="D161" s="83" t="s">
        <v>173</v>
      </c>
      <c r="E161" s="85">
        <v>42602.09027777778</v>
      </c>
      <c r="F161" s="93">
        <v>42602.180555555555</v>
      </c>
      <c r="G161" s="84" t="s">
        <v>78</v>
      </c>
      <c r="H161" s="248">
        <v>42604.72222222222</v>
      </c>
      <c r="I161" s="256" t="e">
        <f>#REF!-F161</f>
        <v>#REF!</v>
      </c>
      <c r="J161" s="38">
        <f t="shared" si="25"/>
        <v>0.09027777777373558</v>
      </c>
      <c r="K161" s="77">
        <f t="shared" si="26"/>
        <v>2.166666666569654</v>
      </c>
      <c r="L161" s="54">
        <v>100</v>
      </c>
      <c r="M161" s="54">
        <v>10</v>
      </c>
      <c r="N161" s="65">
        <f t="shared" si="27"/>
        <v>3560.916666507226</v>
      </c>
      <c r="O161" s="39"/>
    </row>
    <row r="162" spans="1:15" s="40" customFormat="1" ht="42.75" customHeight="1">
      <c r="A162" s="54">
        <v>35</v>
      </c>
      <c r="B162" s="72">
        <v>42602</v>
      </c>
      <c r="C162" s="91" t="s">
        <v>169</v>
      </c>
      <c r="D162" s="259" t="s">
        <v>174</v>
      </c>
      <c r="E162" s="85">
        <v>42602.19097222222</v>
      </c>
      <c r="F162" s="85">
        <v>42602.229166666664</v>
      </c>
      <c r="G162" s="162" t="s">
        <v>78</v>
      </c>
      <c r="H162" s="248">
        <v>42602.396527777775</v>
      </c>
      <c r="I162" s="256">
        <f t="shared" si="24"/>
        <v>0.16736111111094942</v>
      </c>
      <c r="J162" s="38">
        <f t="shared" si="25"/>
        <v>0.038194444445252884</v>
      </c>
      <c r="K162" s="77">
        <f t="shared" si="26"/>
        <v>0.9166666666860692</v>
      </c>
      <c r="L162" s="54">
        <v>100</v>
      </c>
      <c r="M162" s="54">
        <v>10</v>
      </c>
      <c r="N162" s="65">
        <f t="shared" si="27"/>
        <v>1506.5416666985548</v>
      </c>
      <c r="O162" s="39"/>
    </row>
    <row r="163" spans="1:15" s="199" customFormat="1" ht="42.75" customHeight="1">
      <c r="A163" s="197">
        <v>36</v>
      </c>
      <c r="B163" s="72">
        <v>42602</v>
      </c>
      <c r="C163" s="237" t="s">
        <v>162</v>
      </c>
      <c r="D163" s="181" t="s">
        <v>33</v>
      </c>
      <c r="E163" s="192">
        <v>42602.177083333336</v>
      </c>
      <c r="F163" s="183">
        <v>42602.25347222222</v>
      </c>
      <c r="G163" s="180" t="s">
        <v>34</v>
      </c>
      <c r="H163" s="183">
        <v>42602.25347222222</v>
      </c>
      <c r="I163" s="256">
        <f t="shared" si="24"/>
        <v>0</v>
      </c>
      <c r="J163" s="201">
        <f t="shared" si="25"/>
        <v>0.07638888888322981</v>
      </c>
      <c r="K163" s="202">
        <f t="shared" si="26"/>
        <v>1.8333333331975155</v>
      </c>
      <c r="L163" s="197">
        <v>30</v>
      </c>
      <c r="M163" s="197">
        <v>10</v>
      </c>
      <c r="N163" s="229">
        <f t="shared" si="27"/>
        <v>903.924999933035</v>
      </c>
      <c r="O163" s="198"/>
    </row>
    <row r="164" spans="1:15" s="40" customFormat="1" ht="42.75" customHeight="1">
      <c r="A164" s="54">
        <v>37</v>
      </c>
      <c r="B164" s="72">
        <v>42608</v>
      </c>
      <c r="C164" s="91" t="s">
        <v>117</v>
      </c>
      <c r="D164" s="83" t="s">
        <v>199</v>
      </c>
      <c r="E164" s="85">
        <v>42608.87291666667</v>
      </c>
      <c r="F164" s="93">
        <v>42609.01875</v>
      </c>
      <c r="G164" s="84" t="s">
        <v>29</v>
      </c>
      <c r="H164" s="93">
        <v>42609.01875</v>
      </c>
      <c r="I164" s="68">
        <f t="shared" si="24"/>
        <v>0</v>
      </c>
      <c r="J164" s="38">
        <f t="shared" si="25"/>
        <v>0.14583333333575865</v>
      </c>
      <c r="K164" s="77">
        <f t="shared" si="26"/>
        <v>3.5000000000582077</v>
      </c>
      <c r="L164" s="54">
        <v>150</v>
      </c>
      <c r="M164" s="54">
        <v>10</v>
      </c>
      <c r="N164" s="65">
        <f t="shared" si="27"/>
        <v>8628.375000143496</v>
      </c>
      <c r="O164" s="39"/>
    </row>
    <row r="165" spans="1:15" s="40" customFormat="1" ht="42.75" customHeight="1">
      <c r="A165" s="54">
        <v>38</v>
      </c>
      <c r="B165" s="72">
        <v>42608</v>
      </c>
      <c r="C165" s="91" t="s">
        <v>128</v>
      </c>
      <c r="D165" s="83" t="s">
        <v>200</v>
      </c>
      <c r="E165" s="93">
        <v>42608.86597222222</v>
      </c>
      <c r="F165" s="93">
        <v>42608.975694444445</v>
      </c>
      <c r="G165" s="84" t="s">
        <v>201</v>
      </c>
      <c r="H165" s="93">
        <v>42608.975694444445</v>
      </c>
      <c r="I165" s="68">
        <f t="shared" si="24"/>
        <v>0</v>
      </c>
      <c r="J165" s="38">
        <f t="shared" si="25"/>
        <v>0.10972222222335404</v>
      </c>
      <c r="K165" s="77">
        <f t="shared" si="26"/>
        <v>2.633333333360497</v>
      </c>
      <c r="L165" s="54">
        <v>150</v>
      </c>
      <c r="M165" s="54">
        <v>10</v>
      </c>
      <c r="N165" s="65">
        <f t="shared" si="27"/>
        <v>6491.825000066965</v>
      </c>
      <c r="O165" s="39"/>
    </row>
    <row r="166" spans="1:15" s="199" customFormat="1" ht="42.75" customHeight="1">
      <c r="A166" s="197">
        <v>39</v>
      </c>
      <c r="B166" s="179">
        <v>42615</v>
      </c>
      <c r="C166" s="237" t="s">
        <v>184</v>
      </c>
      <c r="D166" s="183" t="s">
        <v>185</v>
      </c>
      <c r="E166" s="192">
        <v>42615.42013888889</v>
      </c>
      <c r="F166" s="183">
        <v>42615.447916666664</v>
      </c>
      <c r="G166" s="180" t="s">
        <v>231</v>
      </c>
      <c r="H166" s="183">
        <v>42615.447916666664</v>
      </c>
      <c r="I166" s="256">
        <f t="shared" si="24"/>
        <v>0</v>
      </c>
      <c r="J166" s="201">
        <f t="shared" si="25"/>
        <v>0.02777777777373558</v>
      </c>
      <c r="K166" s="202">
        <f t="shared" si="26"/>
        <v>0.6666666665696539</v>
      </c>
      <c r="L166" s="197">
        <v>30</v>
      </c>
      <c r="M166" s="197">
        <v>10</v>
      </c>
      <c r="N166" s="229">
        <f t="shared" si="27"/>
        <v>328.69999995216784</v>
      </c>
      <c r="O166" s="198"/>
    </row>
    <row r="167" spans="1:15" s="40" customFormat="1" ht="42.75" customHeight="1">
      <c r="A167" s="54">
        <v>40</v>
      </c>
      <c r="B167" s="72">
        <v>42615</v>
      </c>
      <c r="C167" s="91" t="s">
        <v>153</v>
      </c>
      <c r="D167" s="83" t="s">
        <v>186</v>
      </c>
      <c r="E167" s="85">
        <v>42615.39444444444</v>
      </c>
      <c r="F167" s="93">
        <v>42615.42291666667</v>
      </c>
      <c r="G167" s="84" t="s">
        <v>187</v>
      </c>
      <c r="H167" s="93">
        <v>42615.42291666667</v>
      </c>
      <c r="I167" s="68">
        <f t="shared" si="24"/>
        <v>0</v>
      </c>
      <c r="J167" s="38">
        <f t="shared" si="25"/>
        <v>0.028472222227719612</v>
      </c>
      <c r="K167" s="77">
        <f t="shared" si="26"/>
        <v>0.6833333334652707</v>
      </c>
      <c r="L167" s="54">
        <v>100</v>
      </c>
      <c r="M167" s="54">
        <v>10</v>
      </c>
      <c r="N167" s="65">
        <f t="shared" si="27"/>
        <v>1123.0583335501724</v>
      </c>
      <c r="O167" s="39"/>
    </row>
    <row r="168" spans="1:15" s="199" customFormat="1" ht="42.75" customHeight="1">
      <c r="A168" s="197">
        <v>41</v>
      </c>
      <c r="B168" s="179">
        <v>42621</v>
      </c>
      <c r="C168" s="237" t="s">
        <v>191</v>
      </c>
      <c r="D168" s="181" t="s">
        <v>192</v>
      </c>
      <c r="E168" s="192">
        <v>42621.36041666667</v>
      </c>
      <c r="F168" s="183">
        <v>42621.368055555555</v>
      </c>
      <c r="G168" s="275" t="s">
        <v>193</v>
      </c>
      <c r="H168" s="183">
        <v>42621.368055555555</v>
      </c>
      <c r="I168" s="256">
        <f t="shared" si="24"/>
        <v>0</v>
      </c>
      <c r="J168" s="201">
        <f t="shared" si="25"/>
        <v>0.007638888884685002</v>
      </c>
      <c r="K168" s="202">
        <f t="shared" si="26"/>
        <v>0.18333333323244005</v>
      </c>
      <c r="L168" s="197">
        <v>150</v>
      </c>
      <c r="M168" s="197">
        <v>10</v>
      </c>
      <c r="N168" s="229">
        <f t="shared" si="27"/>
        <v>451.96249975127284</v>
      </c>
      <c r="O168" s="198"/>
    </row>
    <row r="169" spans="1:15" s="40" customFormat="1" ht="42.75" customHeight="1">
      <c r="A169" s="54">
        <v>42</v>
      </c>
      <c r="B169" s="72">
        <v>42626</v>
      </c>
      <c r="C169" s="91" t="s">
        <v>233</v>
      </c>
      <c r="D169" s="83" t="s">
        <v>234</v>
      </c>
      <c r="E169" s="92">
        <v>42626.629166666666</v>
      </c>
      <c r="F169" s="79">
        <v>42626.67361111111</v>
      </c>
      <c r="G169" s="127" t="s">
        <v>213</v>
      </c>
      <c r="H169" s="79">
        <v>42626.67361111111</v>
      </c>
      <c r="I169" s="68">
        <f t="shared" si="24"/>
        <v>0</v>
      </c>
      <c r="J169" s="38">
        <f t="shared" si="25"/>
        <v>0.04444444444379769</v>
      </c>
      <c r="K169" s="77">
        <f t="shared" si="26"/>
        <v>1.0666666666511446</v>
      </c>
      <c r="L169" s="54"/>
      <c r="M169" s="54">
        <v>10</v>
      </c>
      <c r="N169" s="65"/>
      <c r="O169" s="39"/>
    </row>
    <row r="170" spans="1:15" s="40" customFormat="1" ht="42.75" customHeight="1">
      <c r="A170" s="54">
        <v>43</v>
      </c>
      <c r="B170" s="72">
        <v>42629</v>
      </c>
      <c r="C170" s="91" t="s">
        <v>128</v>
      </c>
      <c r="D170" s="83" t="s">
        <v>96</v>
      </c>
      <c r="E170" s="92">
        <v>42629.5</v>
      </c>
      <c r="F170" s="79">
        <v>42629.50555555556</v>
      </c>
      <c r="G170" s="127" t="s">
        <v>213</v>
      </c>
      <c r="H170" s="79">
        <v>42629.50555555556</v>
      </c>
      <c r="I170" s="68">
        <f t="shared" si="24"/>
        <v>0</v>
      </c>
      <c r="J170" s="38">
        <f t="shared" si="25"/>
        <v>0.00555555555911269</v>
      </c>
      <c r="K170" s="77">
        <f t="shared" si="26"/>
        <v>0.13333333341870457</v>
      </c>
      <c r="L170" s="54">
        <v>150</v>
      </c>
      <c r="M170" s="54">
        <v>10</v>
      </c>
      <c r="N170" s="65">
        <f t="shared" si="27"/>
        <v>328.70000021046144</v>
      </c>
      <c r="O170" s="39"/>
    </row>
    <row r="171" spans="1:15" s="199" customFormat="1" ht="42.75" customHeight="1">
      <c r="A171" s="197">
        <v>44</v>
      </c>
      <c r="B171" s="179">
        <v>42635</v>
      </c>
      <c r="C171" s="237" t="s">
        <v>154</v>
      </c>
      <c r="D171" s="181" t="s">
        <v>215</v>
      </c>
      <c r="E171" s="276">
        <v>42635.436111111114</v>
      </c>
      <c r="F171" s="183">
        <v>42635.46875</v>
      </c>
      <c r="G171" s="275" t="s">
        <v>214</v>
      </c>
      <c r="H171" s="183">
        <v>42635.46875</v>
      </c>
      <c r="I171" s="256">
        <f t="shared" si="24"/>
        <v>0</v>
      </c>
      <c r="J171" s="201">
        <f t="shared" si="25"/>
        <v>0.032638888886140194</v>
      </c>
      <c r="K171" s="202">
        <f t="shared" si="26"/>
        <v>0.7833333332673647</v>
      </c>
      <c r="L171" s="197">
        <v>100</v>
      </c>
      <c r="M171" s="197">
        <v>10</v>
      </c>
      <c r="N171" s="229">
        <f t="shared" si="27"/>
        <v>1287.4083332249138</v>
      </c>
      <c r="O171" s="198"/>
    </row>
    <row r="172" spans="1:15" s="40" customFormat="1" ht="42.75" customHeight="1">
      <c r="A172" s="54">
        <v>45</v>
      </c>
      <c r="B172" s="72">
        <v>42635</v>
      </c>
      <c r="C172" s="91" t="s">
        <v>128</v>
      </c>
      <c r="D172" s="83" t="s">
        <v>96</v>
      </c>
      <c r="E172" s="92">
        <v>42635.708333333336</v>
      </c>
      <c r="F172" s="93">
        <v>42635.743055555555</v>
      </c>
      <c r="G172" s="127" t="s">
        <v>213</v>
      </c>
      <c r="H172" s="93">
        <v>42635.743055555555</v>
      </c>
      <c r="I172" s="68">
        <f t="shared" si="24"/>
        <v>0</v>
      </c>
      <c r="J172" s="38">
        <f t="shared" si="25"/>
        <v>0.03472222221898846</v>
      </c>
      <c r="K172" s="77">
        <f t="shared" si="26"/>
        <v>0.8333333332557231</v>
      </c>
      <c r="L172" s="54">
        <v>150</v>
      </c>
      <c r="M172" s="54">
        <v>10</v>
      </c>
      <c r="N172" s="65">
        <f t="shared" si="27"/>
        <v>2054.3749998086714</v>
      </c>
      <c r="O172" s="39"/>
    </row>
    <row r="173" spans="1:15" s="40" customFormat="1" ht="42.75" customHeight="1">
      <c r="A173" s="54">
        <v>46</v>
      </c>
      <c r="B173" s="72">
        <v>42636</v>
      </c>
      <c r="C173" s="91" t="s">
        <v>232</v>
      </c>
      <c r="D173" s="265" t="s">
        <v>216</v>
      </c>
      <c r="E173" s="92">
        <v>42636.072222222225</v>
      </c>
      <c r="F173" s="254">
        <v>42636.10208333333</v>
      </c>
      <c r="G173" s="127" t="s">
        <v>213</v>
      </c>
      <c r="H173" s="254">
        <v>42636.10208333333</v>
      </c>
      <c r="I173" s="68">
        <f t="shared" si="24"/>
        <v>0</v>
      </c>
      <c r="J173" s="38">
        <f t="shared" si="25"/>
        <v>0.02986111110658385</v>
      </c>
      <c r="K173" s="77">
        <f t="shared" si="26"/>
        <v>0.7166666665580124</v>
      </c>
      <c r="L173" s="54">
        <v>100</v>
      </c>
      <c r="M173" s="54">
        <v>10</v>
      </c>
      <c r="N173" s="65">
        <f t="shared" si="27"/>
        <v>1177.8416664880933</v>
      </c>
      <c r="O173" s="39"/>
    </row>
    <row r="174" spans="1:15" s="199" customFormat="1" ht="42.75" customHeight="1">
      <c r="A174" s="197">
        <v>47</v>
      </c>
      <c r="B174" s="179">
        <v>42643</v>
      </c>
      <c r="C174" s="237" t="s">
        <v>237</v>
      </c>
      <c r="D174" s="181" t="s">
        <v>235</v>
      </c>
      <c r="E174" s="192">
        <v>42643.745833333334</v>
      </c>
      <c r="F174" s="183">
        <v>42643.76388888889</v>
      </c>
      <c r="G174" s="275" t="s">
        <v>236</v>
      </c>
      <c r="H174" s="183">
        <v>42643.76388888889</v>
      </c>
      <c r="I174" s="68">
        <f t="shared" si="24"/>
        <v>0</v>
      </c>
      <c r="J174" s="201">
        <f t="shared" si="25"/>
        <v>0.018055555556202307</v>
      </c>
      <c r="K174" s="202">
        <f t="shared" si="26"/>
        <v>0.4333333333488554</v>
      </c>
      <c r="L174" s="197">
        <v>50</v>
      </c>
      <c r="M174" s="197">
        <v>10</v>
      </c>
      <c r="N174" s="229">
        <f t="shared" si="27"/>
        <v>356.0916666794219</v>
      </c>
      <c r="O174" s="198"/>
    </row>
    <row r="175" spans="1:15" s="40" customFormat="1" ht="13.5">
      <c r="A175" s="54"/>
      <c r="B175" s="72"/>
      <c r="C175" s="100"/>
      <c r="D175" s="102"/>
      <c r="E175" s="113"/>
      <c r="F175" s="55"/>
      <c r="G175" s="58"/>
      <c r="H175" s="55"/>
      <c r="I175" s="53"/>
      <c r="J175" s="38"/>
      <c r="K175" s="76"/>
      <c r="L175" s="43"/>
      <c r="M175" s="43"/>
      <c r="N175" s="76"/>
      <c r="O175" s="39"/>
    </row>
    <row r="176" spans="1:15" s="40" customFormat="1" ht="13.5">
      <c r="A176" s="54"/>
      <c r="B176" s="72"/>
      <c r="C176" s="100"/>
      <c r="D176" s="102"/>
      <c r="E176" s="75"/>
      <c r="F176" s="103"/>
      <c r="G176" s="58"/>
      <c r="H176" s="54"/>
      <c r="I176" s="104"/>
      <c r="J176" s="38"/>
      <c r="K176" s="76"/>
      <c r="L176" s="43"/>
      <c r="M176" s="43"/>
      <c r="N176" s="43"/>
      <c r="O176" s="39"/>
    </row>
    <row r="177" spans="1:15" s="40" customFormat="1" ht="13.5">
      <c r="A177" s="392" t="s">
        <v>17</v>
      </c>
      <c r="B177" s="393"/>
      <c r="C177" s="86"/>
      <c r="D177" s="42"/>
      <c r="E177" s="75"/>
      <c r="F177" s="103">
        <f>AVERAGE(J129:J134)</f>
        <v>0.0361111111099793</v>
      </c>
      <c r="G177" s="58"/>
      <c r="H177" s="54"/>
      <c r="I177" s="104">
        <f>AVERAGE(I129:I130)</f>
        <v>1.405902777780284</v>
      </c>
      <c r="J177" s="38"/>
      <c r="K177" s="76"/>
      <c r="L177" s="43"/>
      <c r="M177" s="43"/>
      <c r="N177" s="76">
        <f>SUM(N129:N134)</f>
        <v>4344.3183332306535</v>
      </c>
      <c r="O177" s="39"/>
    </row>
    <row r="178" spans="1:15" s="40" customFormat="1" ht="13.5">
      <c r="A178" s="54"/>
      <c r="B178" s="52"/>
      <c r="C178" s="86"/>
      <c r="D178" s="42"/>
      <c r="E178" s="52"/>
      <c r="F178" s="54"/>
      <c r="G178" s="58"/>
      <c r="H178" s="54"/>
      <c r="I178" s="53"/>
      <c r="J178" s="38"/>
      <c r="K178" s="76"/>
      <c r="L178" s="43"/>
      <c r="M178" s="43"/>
      <c r="N178" s="43"/>
      <c r="O178" s="39"/>
    </row>
    <row r="179" spans="1:15" s="40" customFormat="1" ht="13.5">
      <c r="A179" s="54"/>
      <c r="B179" s="420" t="s">
        <v>38</v>
      </c>
      <c r="C179" s="421"/>
      <c r="D179" s="421"/>
      <c r="E179" s="421"/>
      <c r="F179" s="421"/>
      <c r="G179" s="421"/>
      <c r="H179" s="421"/>
      <c r="I179" s="422"/>
      <c r="J179" s="38"/>
      <c r="K179" s="76"/>
      <c r="L179" s="43"/>
      <c r="M179" s="43"/>
      <c r="N179" s="43"/>
      <c r="O179" s="39"/>
    </row>
    <row r="180" spans="1:15" s="40" customFormat="1" ht="13.5">
      <c r="A180" s="54"/>
      <c r="B180" s="114"/>
      <c r="C180" s="115"/>
      <c r="D180" s="160"/>
      <c r="E180" s="115"/>
      <c r="F180" s="115"/>
      <c r="G180" s="115"/>
      <c r="H180" s="115"/>
      <c r="I180" s="115"/>
      <c r="J180" s="38"/>
      <c r="K180" s="116"/>
      <c r="L180" s="116"/>
      <c r="M180" s="116"/>
      <c r="N180" s="112"/>
      <c r="O180" s="57"/>
    </row>
    <row r="181" spans="1:15" s="189" customFormat="1" ht="79.5" customHeight="1">
      <c r="A181" s="178">
        <v>1</v>
      </c>
      <c r="B181" s="179">
        <v>42565</v>
      </c>
      <c r="C181" s="180" t="s">
        <v>85</v>
      </c>
      <c r="D181" s="181" t="s">
        <v>86</v>
      </c>
      <c r="E181" s="182">
        <v>42565.134722222225</v>
      </c>
      <c r="F181" s="183">
        <v>42565.17361111111</v>
      </c>
      <c r="G181" s="184" t="s">
        <v>110</v>
      </c>
      <c r="H181" s="266">
        <v>42572.666666666664</v>
      </c>
      <c r="I181" s="185">
        <f aca="true" t="shared" si="28" ref="I181:I187">H181-F181</f>
        <v>7.493055555554747</v>
      </c>
      <c r="J181" s="186">
        <f aca="true" t="shared" si="29" ref="J181:J187">F181-E181</f>
        <v>0.038888888884685</v>
      </c>
      <c r="K181" s="187">
        <f aca="true" t="shared" si="30" ref="K181:K187">J181*24</f>
        <v>0.93333333323244</v>
      </c>
      <c r="L181" s="178">
        <v>10</v>
      </c>
      <c r="M181" s="178">
        <v>10</v>
      </c>
      <c r="N181" s="187">
        <f aca="true" t="shared" si="31" ref="N181:N187">K181*L181*M181*0.95*1.73</f>
        <v>153.39333331675152</v>
      </c>
      <c r="O181" s="188"/>
    </row>
    <row r="182" spans="1:15" s="119" customFormat="1" ht="46.5">
      <c r="A182" s="42">
        <v>2</v>
      </c>
      <c r="B182" s="72">
        <v>42611</v>
      </c>
      <c r="C182" s="162" t="s">
        <v>181</v>
      </c>
      <c r="D182" s="259" t="s">
        <v>182</v>
      </c>
      <c r="E182" s="161">
        <v>42611.40277777778</v>
      </c>
      <c r="F182" s="161">
        <v>42611.40277777778</v>
      </c>
      <c r="G182" s="162" t="s">
        <v>183</v>
      </c>
      <c r="H182" s="79">
        <v>42627.666666666664</v>
      </c>
      <c r="I182" s="185">
        <f t="shared" si="28"/>
        <v>16.26388888888323</v>
      </c>
      <c r="J182" s="186">
        <f t="shared" si="29"/>
        <v>0</v>
      </c>
      <c r="K182" s="187">
        <f t="shared" si="30"/>
        <v>0</v>
      </c>
      <c r="L182" s="42">
        <v>30</v>
      </c>
      <c r="M182" s="42">
        <v>10</v>
      </c>
      <c r="N182" s="187">
        <f t="shared" si="31"/>
        <v>0</v>
      </c>
      <c r="O182" s="118"/>
    </row>
    <row r="183" spans="1:15" s="40" customFormat="1" ht="30.75">
      <c r="A183" s="42">
        <v>3</v>
      </c>
      <c r="B183" s="72">
        <v>42620</v>
      </c>
      <c r="C183" s="162" t="s">
        <v>194</v>
      </c>
      <c r="D183" s="272" t="s">
        <v>195</v>
      </c>
      <c r="E183" s="161">
        <v>42620.82361111111</v>
      </c>
      <c r="F183" s="79">
        <v>42620.85763888889</v>
      </c>
      <c r="G183" s="117" t="s">
        <v>196</v>
      </c>
      <c r="H183" s="79">
        <v>42635.604166666664</v>
      </c>
      <c r="I183" s="64">
        <f t="shared" si="28"/>
        <v>14.746527777773736</v>
      </c>
      <c r="J183" s="48">
        <f t="shared" si="29"/>
        <v>0.034027777779556345</v>
      </c>
      <c r="K183" s="49">
        <f t="shared" si="30"/>
        <v>0.8166666667093523</v>
      </c>
      <c r="L183" s="42">
        <v>30</v>
      </c>
      <c r="M183" s="42">
        <v>10</v>
      </c>
      <c r="N183" s="49">
        <f t="shared" si="31"/>
        <v>402.65750002104613</v>
      </c>
      <c r="O183" s="39"/>
    </row>
    <row r="184" spans="1:15" s="40" customFormat="1" ht="30.75">
      <c r="A184" s="42">
        <v>4</v>
      </c>
      <c r="B184" s="72">
        <v>42623</v>
      </c>
      <c r="C184" s="162" t="s">
        <v>207</v>
      </c>
      <c r="D184" s="272" t="s">
        <v>208</v>
      </c>
      <c r="E184" s="161">
        <v>42623.302083333336</v>
      </c>
      <c r="F184" s="161">
        <v>42623.34375</v>
      </c>
      <c r="G184" s="162" t="s">
        <v>29</v>
      </c>
      <c r="H184" s="79">
        <v>42629.583333333336</v>
      </c>
      <c r="I184" s="64">
        <f t="shared" si="28"/>
        <v>6.239583333335759</v>
      </c>
      <c r="J184" s="48">
        <f t="shared" si="29"/>
        <v>0.04166666666424135</v>
      </c>
      <c r="K184" s="49">
        <f t="shared" si="30"/>
        <v>0.9999999999417923</v>
      </c>
      <c r="L184" s="42">
        <v>50</v>
      </c>
      <c r="M184" s="42">
        <v>10</v>
      </c>
      <c r="N184" s="49">
        <f t="shared" si="31"/>
        <v>821.7499999521679</v>
      </c>
      <c r="O184" s="39"/>
    </row>
    <row r="185" spans="1:15" s="40" customFormat="1" ht="15">
      <c r="A185" s="42">
        <v>6</v>
      </c>
      <c r="B185" s="69"/>
      <c r="C185" s="44"/>
      <c r="D185" s="84"/>
      <c r="E185" s="79"/>
      <c r="F185" s="124"/>
      <c r="G185" s="117"/>
      <c r="H185" s="79"/>
      <c r="I185" s="64">
        <f t="shared" si="28"/>
        <v>0</v>
      </c>
      <c r="J185" s="48">
        <f t="shared" si="29"/>
        <v>0</v>
      </c>
      <c r="K185" s="49">
        <f t="shared" si="30"/>
        <v>0</v>
      </c>
      <c r="L185" s="42">
        <v>30</v>
      </c>
      <c r="M185" s="42">
        <v>10</v>
      </c>
      <c r="N185" s="49">
        <f t="shared" si="31"/>
        <v>0</v>
      </c>
      <c r="O185" s="39"/>
    </row>
    <row r="186" spans="1:15" s="40" customFormat="1" ht="15">
      <c r="A186" s="42">
        <v>7</v>
      </c>
      <c r="B186" s="125"/>
      <c r="C186" s="44"/>
      <c r="D186" s="81"/>
      <c r="E186" s="80"/>
      <c r="F186" s="94"/>
      <c r="G186" s="84"/>
      <c r="H186" s="94"/>
      <c r="I186" s="64">
        <f t="shared" si="28"/>
        <v>0</v>
      </c>
      <c r="J186" s="48">
        <f t="shared" si="29"/>
        <v>0</v>
      </c>
      <c r="K186" s="49">
        <f t="shared" si="30"/>
        <v>0</v>
      </c>
      <c r="L186" s="42">
        <v>30</v>
      </c>
      <c r="M186" s="42">
        <v>10</v>
      </c>
      <c r="N186" s="49">
        <f t="shared" si="31"/>
        <v>0</v>
      </c>
      <c r="O186" s="39"/>
    </row>
    <row r="187" spans="1:15" s="40" customFormat="1" ht="15">
      <c r="A187" s="86">
        <v>8</v>
      </c>
      <c r="B187" s="125"/>
      <c r="C187" s="84"/>
      <c r="D187" s="83"/>
      <c r="E187" s="79"/>
      <c r="F187" s="79"/>
      <c r="G187" s="117"/>
      <c r="H187" s="126"/>
      <c r="I187" s="64">
        <f t="shared" si="28"/>
        <v>0</v>
      </c>
      <c r="J187" s="48">
        <f t="shared" si="29"/>
        <v>0</v>
      </c>
      <c r="K187" s="49">
        <f t="shared" si="30"/>
        <v>0</v>
      </c>
      <c r="L187" s="42">
        <v>70</v>
      </c>
      <c r="M187" s="42">
        <v>10</v>
      </c>
      <c r="N187" s="49">
        <f t="shared" si="31"/>
        <v>0</v>
      </c>
      <c r="O187" s="39"/>
    </row>
    <row r="188" spans="1:15" s="40" customFormat="1" ht="15">
      <c r="A188" s="86"/>
      <c r="B188" s="125"/>
      <c r="C188" s="44"/>
      <c r="D188" s="81"/>
      <c r="E188" s="80"/>
      <c r="F188" s="94"/>
      <c r="G188" s="127"/>
      <c r="H188" s="62"/>
      <c r="I188" s="64"/>
      <c r="J188" s="48"/>
      <c r="K188" s="49"/>
      <c r="L188" s="42"/>
      <c r="M188" s="42"/>
      <c r="N188" s="49"/>
      <c r="O188" s="39"/>
    </row>
    <row r="189" spans="1:15" s="40" customFormat="1" ht="13.5">
      <c r="A189" s="128"/>
      <c r="B189" s="59"/>
      <c r="C189" s="129"/>
      <c r="D189" s="81"/>
      <c r="E189" s="130"/>
      <c r="F189" s="60"/>
      <c r="G189" s="58"/>
      <c r="H189" s="131"/>
      <c r="I189" s="132"/>
      <c r="J189" s="48"/>
      <c r="K189" s="49"/>
      <c r="L189" s="43"/>
      <c r="M189" s="43"/>
      <c r="N189" s="49"/>
      <c r="O189" s="39"/>
    </row>
    <row r="190" spans="1:15" s="40" customFormat="1" ht="13.5">
      <c r="A190" s="128"/>
      <c r="B190" s="59"/>
      <c r="C190" s="129"/>
      <c r="D190" s="81"/>
      <c r="E190" s="130"/>
      <c r="F190" s="60"/>
      <c r="G190" s="58"/>
      <c r="H190" s="131"/>
      <c r="I190" s="132"/>
      <c r="J190" s="48"/>
      <c r="K190" s="49"/>
      <c r="L190" s="43"/>
      <c r="M190" s="43"/>
      <c r="N190" s="49"/>
      <c r="O190" s="39"/>
    </row>
    <row r="191" spans="1:15" s="40" customFormat="1" ht="15">
      <c r="A191" s="128"/>
      <c r="B191" s="59"/>
      <c r="C191" s="133"/>
      <c r="D191" s="84"/>
      <c r="E191" s="134"/>
      <c r="F191" s="60"/>
      <c r="G191" s="58"/>
      <c r="H191" s="131"/>
      <c r="I191" s="132"/>
      <c r="J191" s="48"/>
      <c r="K191" s="49"/>
      <c r="L191" s="43"/>
      <c r="M191" s="43"/>
      <c r="N191" s="49"/>
      <c r="O191" s="39"/>
    </row>
    <row r="192" spans="1:15" s="40" customFormat="1" ht="15">
      <c r="A192" s="128"/>
      <c r="B192" s="59"/>
      <c r="C192" s="133"/>
      <c r="D192" s="84"/>
      <c r="E192" s="134"/>
      <c r="F192" s="60"/>
      <c r="G192" s="58"/>
      <c r="H192" s="131"/>
      <c r="I192" s="132"/>
      <c r="J192" s="48"/>
      <c r="K192" s="49"/>
      <c r="L192" s="43"/>
      <c r="M192" s="43"/>
      <c r="N192" s="49"/>
      <c r="O192" s="39"/>
    </row>
    <row r="193" spans="1:15" s="40" customFormat="1" ht="13.5">
      <c r="A193" s="427" t="s">
        <v>16</v>
      </c>
      <c r="B193" s="428"/>
      <c r="C193" s="86"/>
      <c r="D193" s="42"/>
      <c r="E193" s="52"/>
      <c r="F193" s="103">
        <f>AVERAGE(J181:J184)</f>
        <v>0.028645833332120674</v>
      </c>
      <c r="G193" s="58"/>
      <c r="H193" s="54"/>
      <c r="I193" s="135">
        <f>AVERAGE(I181:I185)</f>
        <v>8.948611111109495</v>
      </c>
      <c r="J193" s="136"/>
      <c r="K193" s="76"/>
      <c r="L193" s="43"/>
      <c r="M193" s="43"/>
      <c r="N193" s="76">
        <f>SUM(N181:N185)</f>
        <v>1377.8008332899656</v>
      </c>
      <c r="O193" s="39"/>
    </row>
    <row r="194" spans="1:15" s="40" customFormat="1" ht="13.5">
      <c r="A194" s="43"/>
      <c r="B194" s="52"/>
      <c r="C194" s="86"/>
      <c r="D194" s="42"/>
      <c r="E194" s="52"/>
      <c r="F194" s="54"/>
      <c r="G194" s="58"/>
      <c r="H194" s="54"/>
      <c r="I194" s="135"/>
      <c r="J194" s="136"/>
      <c r="K194" s="76"/>
      <c r="L194" s="43"/>
      <c r="M194" s="43"/>
      <c r="N194" s="43"/>
      <c r="O194" s="39"/>
    </row>
    <row r="195" spans="1:15" s="40" customFormat="1" ht="13.5">
      <c r="A195" s="427" t="s">
        <v>15</v>
      </c>
      <c r="B195" s="428"/>
      <c r="C195" s="86"/>
      <c r="D195" s="42"/>
      <c r="E195" s="52"/>
      <c r="F195" s="103">
        <f>AVERAGE(F193,F177,F125,F108,F82,F62)</f>
        <v>0.0440728339941632</v>
      </c>
      <c r="G195" s="137"/>
      <c r="H195" s="103"/>
      <c r="I195" s="135">
        <f>AVERAGE(I193,I177,I125,I108,I82,I62)</f>
        <v>-1059.22263037854</v>
      </c>
      <c r="J195" s="136"/>
      <c r="K195" s="76"/>
      <c r="L195" s="43"/>
      <c r="M195" s="43"/>
      <c r="N195" s="76">
        <f>SUM(N193,N177,N125,N108,N82,N62)</f>
        <v>23705.843999649296</v>
      </c>
      <c r="O195" s="39"/>
    </row>
    <row r="196" spans="1:15" s="40" customFormat="1" ht="15">
      <c r="A196" s="39"/>
      <c r="B196" s="52"/>
      <c r="C196" s="117"/>
      <c r="D196" s="117"/>
      <c r="E196" s="54"/>
      <c r="F196" s="54"/>
      <c r="G196" s="138"/>
      <c r="H196" s="66"/>
      <c r="I196" s="139"/>
      <c r="J196" s="140"/>
      <c r="K196" s="141"/>
      <c r="L196" s="39"/>
      <c r="M196" s="39"/>
      <c r="N196" s="39"/>
      <c r="O196" s="39"/>
    </row>
    <row r="197" spans="1:15" s="40" customFormat="1" ht="15">
      <c r="A197" s="142"/>
      <c r="B197" s="52"/>
      <c r="C197" s="143"/>
      <c r="D197" s="143"/>
      <c r="E197" s="144"/>
      <c r="F197" s="144"/>
      <c r="G197" s="145"/>
      <c r="H197" s="146"/>
      <c r="I197" s="147"/>
      <c r="J197" s="148"/>
      <c r="K197" s="149"/>
      <c r="L197" s="142"/>
      <c r="M197" s="142"/>
      <c r="N197" s="142"/>
      <c r="O197" s="142"/>
    </row>
    <row r="198" spans="1:15" s="40" customFormat="1" ht="15">
      <c r="A198" s="142"/>
      <c r="B198" s="52"/>
      <c r="C198" s="143"/>
      <c r="D198" s="143"/>
      <c r="E198" s="144"/>
      <c r="F198" s="144"/>
      <c r="G198" s="145"/>
      <c r="H198" s="146"/>
      <c r="I198" s="147"/>
      <c r="J198" s="148"/>
      <c r="K198" s="149"/>
      <c r="L198" s="142"/>
      <c r="M198" s="142"/>
      <c r="N198" s="142"/>
      <c r="O198" s="142"/>
    </row>
    <row r="199" spans="1:15" s="40" customFormat="1" ht="15">
      <c r="A199" s="142"/>
      <c r="B199" s="52"/>
      <c r="C199" s="143"/>
      <c r="D199" s="143"/>
      <c r="E199" s="144"/>
      <c r="F199" s="144"/>
      <c r="G199" s="145"/>
      <c r="H199" s="146"/>
      <c r="I199" s="147"/>
      <c r="J199" s="148"/>
      <c r="K199" s="149"/>
      <c r="L199" s="142"/>
      <c r="M199" s="142"/>
      <c r="N199" s="142"/>
      <c r="O199" s="142"/>
    </row>
    <row r="200" spans="1:15" s="40" customFormat="1" ht="15">
      <c r="A200" s="142"/>
      <c r="B200" s="52"/>
      <c r="C200" s="143"/>
      <c r="D200" s="143"/>
      <c r="E200" s="144"/>
      <c r="F200" s="144"/>
      <c r="G200" s="145"/>
      <c r="H200" s="146"/>
      <c r="I200" s="147"/>
      <c r="J200" s="148"/>
      <c r="K200" s="149"/>
      <c r="L200" s="142"/>
      <c r="M200" s="142"/>
      <c r="N200" s="142"/>
      <c r="O200" s="142"/>
    </row>
    <row r="201" spans="1:15" s="40" customFormat="1" ht="13.5">
      <c r="A201" s="142"/>
      <c r="B201" s="54"/>
      <c r="C201" s="417"/>
      <c r="D201" s="418"/>
      <c r="E201" s="418"/>
      <c r="F201" s="418"/>
      <c r="G201" s="419"/>
      <c r="H201" s="146"/>
      <c r="I201" s="147"/>
      <c r="J201" s="148"/>
      <c r="K201" s="149"/>
      <c r="L201" s="142"/>
      <c r="M201" s="142"/>
      <c r="N201" s="142"/>
      <c r="O201" s="142"/>
    </row>
    <row r="202" spans="1:15" s="40" customFormat="1" ht="15">
      <c r="A202" s="142"/>
      <c r="B202" s="54"/>
      <c r="C202" s="143"/>
      <c r="D202" s="143"/>
      <c r="E202" s="150"/>
      <c r="F202" s="150"/>
      <c r="G202" s="151"/>
      <c r="H202" s="152"/>
      <c r="I202" s="153"/>
      <c r="J202" s="148"/>
      <c r="K202" s="149"/>
      <c r="L202" s="142"/>
      <c r="M202" s="142"/>
      <c r="N202" s="142"/>
      <c r="O202" s="142"/>
    </row>
    <row r="203" spans="1:15" s="40" customFormat="1" ht="15">
      <c r="A203" s="142"/>
      <c r="B203" s="54"/>
      <c r="C203" s="143"/>
      <c r="D203" s="143"/>
      <c r="E203" s="150"/>
      <c r="F203" s="150"/>
      <c r="G203" s="151"/>
      <c r="H203" s="152"/>
      <c r="I203" s="154"/>
      <c r="J203" s="148"/>
      <c r="K203" s="149"/>
      <c r="L203" s="142"/>
      <c r="M203" s="142"/>
      <c r="N203" s="142"/>
      <c r="O203" s="142"/>
    </row>
    <row r="204" spans="1:15" s="40" customFormat="1" ht="15">
      <c r="A204" s="142"/>
      <c r="B204" s="54"/>
      <c r="C204" s="143"/>
      <c r="D204" s="143"/>
      <c r="E204" s="150"/>
      <c r="F204" s="150"/>
      <c r="G204" s="151"/>
      <c r="H204" s="152"/>
      <c r="I204" s="154"/>
      <c r="J204" s="148"/>
      <c r="K204" s="149"/>
      <c r="L204" s="142"/>
      <c r="M204" s="142"/>
      <c r="N204" s="142"/>
      <c r="O204" s="142"/>
    </row>
    <row r="205" spans="1:15" s="40" customFormat="1" ht="15">
      <c r="A205" s="142"/>
      <c r="B205" s="54"/>
      <c r="C205" s="143"/>
      <c r="D205" s="143"/>
      <c r="E205" s="155"/>
      <c r="F205" s="155"/>
      <c r="G205" s="151"/>
      <c r="H205" s="152"/>
      <c r="I205" s="148"/>
      <c r="J205" s="148"/>
      <c r="K205" s="149"/>
      <c r="L205" s="142"/>
      <c r="M205" s="142"/>
      <c r="N205" s="142"/>
      <c r="O205" s="142"/>
    </row>
    <row r="206" spans="1:15" s="7" customFormat="1" ht="15">
      <c r="A206" s="4"/>
      <c r="B206" s="22"/>
      <c r="C206" s="36"/>
      <c r="D206" s="36"/>
      <c r="E206" s="25"/>
      <c r="F206" s="25"/>
      <c r="G206" s="32"/>
      <c r="H206" s="29"/>
      <c r="I206" s="5"/>
      <c r="J206" s="4"/>
      <c r="K206" s="15"/>
      <c r="L206" s="4"/>
      <c r="M206" s="4"/>
      <c r="N206" s="4"/>
      <c r="O206" s="4"/>
    </row>
    <row r="207" spans="1:15" s="7" customFormat="1" ht="15">
      <c r="A207" s="4"/>
      <c r="B207" s="22"/>
      <c r="C207" s="36"/>
      <c r="D207" s="36"/>
      <c r="E207" s="25"/>
      <c r="F207" s="25"/>
      <c r="G207" s="32"/>
      <c r="H207" s="29"/>
      <c r="I207" s="5"/>
      <c r="J207" s="4"/>
      <c r="K207" s="15"/>
      <c r="L207" s="4"/>
      <c r="M207" s="4"/>
      <c r="N207" s="4"/>
      <c r="O207" s="4"/>
    </row>
    <row r="208" spans="2:11" s="7" customFormat="1" ht="15">
      <c r="B208" s="19"/>
      <c r="C208" s="34"/>
      <c r="D208" s="34"/>
      <c r="E208" s="23"/>
      <c r="F208" s="23"/>
      <c r="G208" s="33"/>
      <c r="H208" s="30"/>
      <c r="I208" s="6"/>
      <c r="K208" s="16"/>
    </row>
    <row r="209" spans="2:11" s="7" customFormat="1" ht="15">
      <c r="B209" s="19"/>
      <c r="C209" s="34"/>
      <c r="D209" s="34"/>
      <c r="E209" s="23"/>
      <c r="F209" s="23"/>
      <c r="G209" s="33"/>
      <c r="H209" s="30"/>
      <c r="I209" s="6"/>
      <c r="K209" s="16"/>
    </row>
    <row r="210" spans="2:11" s="7" customFormat="1" ht="15">
      <c r="B210" s="19"/>
      <c r="C210" s="34"/>
      <c r="D210" s="34"/>
      <c r="E210" s="23"/>
      <c r="F210" s="23"/>
      <c r="G210" s="33"/>
      <c r="H210" s="30"/>
      <c r="I210" s="6"/>
      <c r="K210" s="16"/>
    </row>
    <row r="211" spans="2:11" s="7" customFormat="1" ht="15">
      <c r="B211" s="19"/>
      <c r="C211" s="34"/>
      <c r="D211" s="34"/>
      <c r="E211" s="23"/>
      <c r="F211" s="23"/>
      <c r="G211" s="33"/>
      <c r="H211" s="30"/>
      <c r="I211" s="6"/>
      <c r="K211" s="16"/>
    </row>
    <row r="212" spans="2:11" s="7" customFormat="1" ht="15">
      <c r="B212" s="19"/>
      <c r="C212" s="34"/>
      <c r="D212" s="34"/>
      <c r="E212" s="23"/>
      <c r="F212" s="23"/>
      <c r="G212" s="33"/>
      <c r="H212" s="30"/>
      <c r="I212" s="6"/>
      <c r="K212" s="16"/>
    </row>
    <row r="213" spans="2:11" s="7" customFormat="1" ht="15">
      <c r="B213" s="19"/>
      <c r="C213" s="34"/>
      <c r="D213" s="34"/>
      <c r="E213" s="23"/>
      <c r="F213" s="23"/>
      <c r="G213" s="33"/>
      <c r="H213" s="30"/>
      <c r="I213" s="6"/>
      <c r="K213" s="16"/>
    </row>
    <row r="214" spans="2:11" s="7" customFormat="1" ht="15">
      <c r="B214" s="19"/>
      <c r="C214" s="34"/>
      <c r="D214" s="34"/>
      <c r="E214" s="23"/>
      <c r="F214" s="23"/>
      <c r="G214" s="33"/>
      <c r="H214" s="30"/>
      <c r="I214" s="6"/>
      <c r="K214" s="16"/>
    </row>
    <row r="215" spans="2:11" s="7" customFormat="1" ht="15">
      <c r="B215" s="19"/>
      <c r="C215" s="34"/>
      <c r="D215" s="34"/>
      <c r="E215" s="23"/>
      <c r="F215" s="23"/>
      <c r="G215" s="33"/>
      <c r="H215" s="30"/>
      <c r="I215" s="6"/>
      <c r="K215" s="16"/>
    </row>
    <row r="216" spans="2:11" s="7" customFormat="1" ht="15">
      <c r="B216" s="19"/>
      <c r="C216" s="34"/>
      <c r="D216" s="34"/>
      <c r="E216" s="23"/>
      <c r="F216" s="23"/>
      <c r="G216" s="33"/>
      <c r="H216" s="30"/>
      <c r="I216" s="6"/>
      <c r="K216" s="16"/>
    </row>
    <row r="217" spans="2:11" s="7" customFormat="1" ht="15">
      <c r="B217" s="19"/>
      <c r="C217" s="34"/>
      <c r="D217" s="34"/>
      <c r="E217" s="23"/>
      <c r="F217" s="23"/>
      <c r="G217" s="33"/>
      <c r="H217" s="30"/>
      <c r="I217" s="6"/>
      <c r="K217" s="16"/>
    </row>
    <row r="218" spans="2:11" s="7" customFormat="1" ht="15">
      <c r="B218" s="19"/>
      <c r="C218" s="34"/>
      <c r="D218" s="34"/>
      <c r="E218" s="23"/>
      <c r="F218" s="23"/>
      <c r="G218" s="33"/>
      <c r="H218" s="30"/>
      <c r="I218" s="6"/>
      <c r="K218" s="16"/>
    </row>
    <row r="219" spans="2:11" s="7" customFormat="1" ht="15">
      <c r="B219" s="19"/>
      <c r="C219" s="34"/>
      <c r="D219" s="34"/>
      <c r="E219" s="23"/>
      <c r="F219" s="23"/>
      <c r="G219" s="33"/>
      <c r="H219" s="30"/>
      <c r="I219" s="6"/>
      <c r="K219" s="16"/>
    </row>
    <row r="220" spans="2:11" s="7" customFormat="1" ht="15">
      <c r="B220" s="19"/>
      <c r="C220" s="34"/>
      <c r="D220" s="34"/>
      <c r="E220" s="23"/>
      <c r="F220" s="23"/>
      <c r="G220" s="33"/>
      <c r="H220" s="30"/>
      <c r="I220" s="6"/>
      <c r="K220" s="16"/>
    </row>
    <row r="221" spans="2:11" s="7" customFormat="1" ht="15">
      <c r="B221" s="19"/>
      <c r="C221" s="34"/>
      <c r="D221" s="34"/>
      <c r="E221" s="23"/>
      <c r="F221" s="23"/>
      <c r="G221" s="33"/>
      <c r="H221" s="30"/>
      <c r="I221" s="6"/>
      <c r="K221" s="16"/>
    </row>
    <row r="222" spans="2:11" s="7" customFormat="1" ht="15">
      <c r="B222" s="19"/>
      <c r="C222" s="34"/>
      <c r="D222" s="34"/>
      <c r="E222" s="23"/>
      <c r="F222" s="23"/>
      <c r="G222" s="33"/>
      <c r="H222" s="30"/>
      <c r="I222" s="6"/>
      <c r="K222" s="16"/>
    </row>
    <row r="223" spans="2:11" s="7" customFormat="1" ht="15">
      <c r="B223" s="19"/>
      <c r="C223" s="34"/>
      <c r="D223" s="34"/>
      <c r="E223" s="23"/>
      <c r="F223" s="23"/>
      <c r="G223" s="33"/>
      <c r="H223" s="30"/>
      <c r="I223" s="6"/>
      <c r="K223" s="16"/>
    </row>
    <row r="224" spans="2:11" s="7" customFormat="1" ht="15">
      <c r="B224" s="19"/>
      <c r="C224" s="34"/>
      <c r="D224" s="34"/>
      <c r="E224" s="23"/>
      <c r="F224" s="23"/>
      <c r="G224" s="33"/>
      <c r="H224" s="30"/>
      <c r="I224" s="6"/>
      <c r="K224" s="16"/>
    </row>
    <row r="225" spans="2:11" s="7" customFormat="1" ht="15">
      <c r="B225" s="19"/>
      <c r="C225" s="34"/>
      <c r="D225" s="34"/>
      <c r="E225" s="23"/>
      <c r="F225" s="23"/>
      <c r="G225" s="33"/>
      <c r="H225" s="30"/>
      <c r="I225" s="6"/>
      <c r="K225" s="16"/>
    </row>
    <row r="226" spans="2:11" s="7" customFormat="1" ht="15">
      <c r="B226" s="19"/>
      <c r="C226" s="34"/>
      <c r="D226" s="34"/>
      <c r="E226" s="23"/>
      <c r="F226" s="23"/>
      <c r="G226" s="33"/>
      <c r="H226" s="30"/>
      <c r="I226" s="6"/>
      <c r="K226" s="16"/>
    </row>
    <row r="227" spans="2:11" s="7" customFormat="1" ht="15">
      <c r="B227" s="19"/>
      <c r="C227" s="34"/>
      <c r="D227" s="34"/>
      <c r="E227" s="23"/>
      <c r="F227" s="23"/>
      <c r="G227" s="33"/>
      <c r="H227" s="30"/>
      <c r="I227" s="6"/>
      <c r="K227" s="16"/>
    </row>
    <row r="228" spans="2:11" s="7" customFormat="1" ht="15">
      <c r="B228" s="19"/>
      <c r="C228" s="34"/>
      <c r="D228" s="34"/>
      <c r="E228" s="23"/>
      <c r="F228" s="23"/>
      <c r="G228" s="33"/>
      <c r="H228" s="30"/>
      <c r="I228" s="6"/>
      <c r="K228" s="16"/>
    </row>
    <row r="229" spans="2:11" s="7" customFormat="1" ht="15">
      <c r="B229" s="19"/>
      <c r="C229" s="34"/>
      <c r="D229" s="34"/>
      <c r="E229" s="23"/>
      <c r="F229" s="23"/>
      <c r="G229" s="33"/>
      <c r="H229" s="30"/>
      <c r="I229" s="6"/>
      <c r="K229" s="16"/>
    </row>
    <row r="230" spans="2:11" s="7" customFormat="1" ht="15">
      <c r="B230" s="19"/>
      <c r="C230" s="34"/>
      <c r="D230" s="34"/>
      <c r="E230" s="23"/>
      <c r="F230" s="23"/>
      <c r="G230" s="33"/>
      <c r="H230" s="30"/>
      <c r="I230" s="6"/>
      <c r="K230" s="16"/>
    </row>
    <row r="231" spans="2:11" s="7" customFormat="1" ht="15">
      <c r="B231" s="19"/>
      <c r="C231" s="34"/>
      <c r="D231" s="34"/>
      <c r="E231" s="23"/>
      <c r="F231" s="23"/>
      <c r="G231" s="33"/>
      <c r="H231" s="30"/>
      <c r="I231" s="6"/>
      <c r="K231" s="16"/>
    </row>
    <row r="232" spans="2:11" s="7" customFormat="1" ht="15">
      <c r="B232" s="19"/>
      <c r="C232" s="34"/>
      <c r="D232" s="34"/>
      <c r="E232" s="23"/>
      <c r="F232" s="23"/>
      <c r="G232" s="33"/>
      <c r="H232" s="30"/>
      <c r="I232" s="6"/>
      <c r="K232" s="16"/>
    </row>
    <row r="233" spans="2:11" s="7" customFormat="1" ht="15">
      <c r="B233" s="19"/>
      <c r="C233" s="34"/>
      <c r="D233" s="34"/>
      <c r="E233" s="23"/>
      <c r="F233" s="23"/>
      <c r="G233" s="33"/>
      <c r="H233" s="30"/>
      <c r="I233" s="6"/>
      <c r="K233" s="16"/>
    </row>
    <row r="234" spans="2:11" s="7" customFormat="1" ht="15">
      <c r="B234" s="19"/>
      <c r="C234" s="34"/>
      <c r="D234" s="34"/>
      <c r="E234" s="23"/>
      <c r="F234" s="23"/>
      <c r="G234" s="33"/>
      <c r="H234" s="30"/>
      <c r="I234" s="6"/>
      <c r="K234" s="16"/>
    </row>
    <row r="235" spans="2:11" s="7" customFormat="1" ht="15">
      <c r="B235" s="19"/>
      <c r="C235" s="34"/>
      <c r="D235" s="34"/>
      <c r="E235" s="23"/>
      <c r="F235" s="23"/>
      <c r="G235" s="33"/>
      <c r="H235" s="30"/>
      <c r="I235" s="6"/>
      <c r="K235" s="16"/>
    </row>
    <row r="236" spans="2:11" s="7" customFormat="1" ht="15">
      <c r="B236" s="19"/>
      <c r="C236" s="34"/>
      <c r="D236" s="34"/>
      <c r="E236" s="23"/>
      <c r="F236" s="23"/>
      <c r="G236" s="33"/>
      <c r="H236" s="30"/>
      <c r="I236" s="6"/>
      <c r="K236" s="16"/>
    </row>
    <row r="237" spans="2:11" s="7" customFormat="1" ht="15">
      <c r="B237" s="19"/>
      <c r="C237" s="34"/>
      <c r="D237" s="34"/>
      <c r="E237" s="23"/>
      <c r="F237" s="23"/>
      <c r="G237" s="33"/>
      <c r="H237" s="30"/>
      <c r="I237" s="6"/>
      <c r="K237" s="16"/>
    </row>
    <row r="238" spans="2:11" s="7" customFormat="1" ht="15">
      <c r="B238" s="19"/>
      <c r="C238" s="34"/>
      <c r="D238" s="34"/>
      <c r="E238" s="23"/>
      <c r="F238" s="23"/>
      <c r="G238" s="33"/>
      <c r="H238" s="30"/>
      <c r="I238" s="6"/>
      <c r="K238" s="16"/>
    </row>
    <row r="239" spans="2:11" s="7" customFormat="1" ht="15">
      <c r="B239" s="19"/>
      <c r="C239" s="34"/>
      <c r="D239" s="34"/>
      <c r="E239" s="23"/>
      <c r="F239" s="23"/>
      <c r="G239" s="33"/>
      <c r="H239" s="30"/>
      <c r="I239" s="6"/>
      <c r="K239" s="16"/>
    </row>
    <row r="240" spans="2:11" s="7" customFormat="1" ht="15">
      <c r="B240" s="19"/>
      <c r="C240" s="34"/>
      <c r="D240" s="34"/>
      <c r="E240" s="23"/>
      <c r="F240" s="23"/>
      <c r="G240" s="33"/>
      <c r="H240" s="30"/>
      <c r="I240" s="6"/>
      <c r="K240" s="16"/>
    </row>
    <row r="241" spans="2:11" s="7" customFormat="1" ht="15">
      <c r="B241" s="19"/>
      <c r="C241" s="34"/>
      <c r="D241" s="34"/>
      <c r="E241" s="23"/>
      <c r="F241" s="23"/>
      <c r="G241" s="33"/>
      <c r="H241" s="30"/>
      <c r="I241" s="6"/>
      <c r="K241" s="16"/>
    </row>
    <row r="242" spans="2:11" s="7" customFormat="1" ht="15">
      <c r="B242" s="19"/>
      <c r="C242" s="34"/>
      <c r="D242" s="34"/>
      <c r="E242" s="23"/>
      <c r="F242" s="23"/>
      <c r="G242" s="33"/>
      <c r="H242" s="30"/>
      <c r="I242" s="6"/>
      <c r="K242" s="16"/>
    </row>
    <row r="243" spans="2:11" s="7" customFormat="1" ht="15">
      <c r="B243" s="19"/>
      <c r="C243" s="34"/>
      <c r="D243" s="34"/>
      <c r="E243" s="23"/>
      <c r="F243" s="23"/>
      <c r="G243" s="33"/>
      <c r="H243" s="30"/>
      <c r="I243" s="6"/>
      <c r="K243" s="16"/>
    </row>
    <row r="244" spans="2:11" s="7" customFormat="1" ht="15">
      <c r="B244" s="19"/>
      <c r="C244" s="34"/>
      <c r="D244" s="34"/>
      <c r="E244" s="23"/>
      <c r="F244" s="23"/>
      <c r="G244" s="33"/>
      <c r="H244" s="30"/>
      <c r="I244" s="6"/>
      <c r="K244" s="16"/>
    </row>
    <row r="245" spans="2:11" s="7" customFormat="1" ht="15">
      <c r="B245" s="19"/>
      <c r="C245" s="34"/>
      <c r="D245" s="34"/>
      <c r="E245" s="23"/>
      <c r="F245" s="23"/>
      <c r="G245" s="33"/>
      <c r="H245" s="30"/>
      <c r="I245" s="6"/>
      <c r="K245" s="16"/>
    </row>
    <row r="246" spans="2:11" s="7" customFormat="1" ht="15">
      <c r="B246" s="19"/>
      <c r="C246" s="34"/>
      <c r="D246" s="34"/>
      <c r="E246" s="23"/>
      <c r="F246" s="23"/>
      <c r="G246" s="33"/>
      <c r="H246" s="30"/>
      <c r="I246" s="6"/>
      <c r="K246" s="16"/>
    </row>
    <row r="247" spans="2:11" s="7" customFormat="1" ht="15">
      <c r="B247" s="19"/>
      <c r="C247" s="34"/>
      <c r="D247" s="34"/>
      <c r="E247" s="23"/>
      <c r="F247" s="23"/>
      <c r="G247" s="33"/>
      <c r="H247" s="30"/>
      <c r="I247" s="6"/>
      <c r="K247" s="16"/>
    </row>
    <row r="248" spans="2:11" s="7" customFormat="1" ht="15">
      <c r="B248" s="19"/>
      <c r="C248" s="34"/>
      <c r="D248" s="34"/>
      <c r="E248" s="23"/>
      <c r="F248" s="23"/>
      <c r="G248" s="33"/>
      <c r="H248" s="30"/>
      <c r="I248" s="6"/>
      <c r="K248" s="16"/>
    </row>
    <row r="249" spans="2:11" s="7" customFormat="1" ht="15">
      <c r="B249" s="19"/>
      <c r="C249" s="34"/>
      <c r="D249" s="34"/>
      <c r="E249" s="23"/>
      <c r="F249" s="23"/>
      <c r="G249" s="33"/>
      <c r="H249" s="30"/>
      <c r="I249" s="6"/>
      <c r="K249" s="16"/>
    </row>
    <row r="250" spans="2:11" s="7" customFormat="1" ht="15">
      <c r="B250" s="19"/>
      <c r="C250" s="34"/>
      <c r="D250" s="34"/>
      <c r="E250" s="23"/>
      <c r="F250" s="23"/>
      <c r="G250" s="33"/>
      <c r="H250" s="30"/>
      <c r="I250" s="6"/>
      <c r="K250" s="16"/>
    </row>
    <row r="251" spans="2:11" s="7" customFormat="1" ht="15">
      <c r="B251" s="19"/>
      <c r="C251" s="34"/>
      <c r="D251" s="34"/>
      <c r="E251" s="23"/>
      <c r="F251" s="23"/>
      <c r="G251" s="33"/>
      <c r="H251" s="30"/>
      <c r="I251" s="6"/>
      <c r="K251" s="16"/>
    </row>
  </sheetData>
  <sheetProtection/>
  <mergeCells count="36">
    <mergeCell ref="A3:B4"/>
    <mergeCell ref="N3:O8"/>
    <mergeCell ref="J3:J8"/>
    <mergeCell ref="K3:K8"/>
    <mergeCell ref="L3:L8"/>
    <mergeCell ref="M3:M8"/>
    <mergeCell ref="C3:I4"/>
    <mergeCell ref="C201:G201"/>
    <mergeCell ref="B63:I63"/>
    <mergeCell ref="B84:I84"/>
    <mergeCell ref="B110:I110"/>
    <mergeCell ref="B128:J128"/>
    <mergeCell ref="A195:B195"/>
    <mergeCell ref="A127:H127"/>
    <mergeCell ref="A193:B193"/>
    <mergeCell ref="A82:B82"/>
    <mergeCell ref="B179:I179"/>
    <mergeCell ref="A62:B62"/>
    <mergeCell ref="A177:B177"/>
    <mergeCell ref="A125:B125"/>
    <mergeCell ref="C7:C8"/>
    <mergeCell ref="A9:IV9"/>
    <mergeCell ref="E6:F7"/>
    <mergeCell ref="G6:G8"/>
    <mergeCell ref="H6:I7"/>
    <mergeCell ref="A10:I10"/>
    <mergeCell ref="P17:P18"/>
    <mergeCell ref="L20:L21"/>
    <mergeCell ref="M20:M21"/>
    <mergeCell ref="N20:N21"/>
    <mergeCell ref="D20:D21"/>
    <mergeCell ref="G20:G21"/>
    <mergeCell ref="H20:H21"/>
    <mergeCell ref="I20:I21"/>
    <mergeCell ref="J20:J21"/>
    <mergeCell ref="K20:K21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178"/>
  <sheetViews>
    <sheetView tabSelected="1" zoomScale="80" zoomScaleNormal="80" zoomScalePageLayoutView="0" workbookViewId="0" topLeftCell="A1">
      <selection activeCell="A136" sqref="A136:IV145"/>
    </sheetView>
  </sheetViews>
  <sheetFormatPr defaultColWidth="9.125" defaultRowHeight="12.75"/>
  <cols>
    <col min="1" max="1" width="9.125" style="284" customWidth="1"/>
    <col min="2" max="2" width="10.625" style="285" customWidth="1"/>
    <col min="3" max="3" width="23.875" style="286" customWidth="1"/>
    <col min="4" max="4" width="32.00390625" style="286" customWidth="1"/>
    <col min="5" max="5" width="16.625" style="287" customWidth="1"/>
    <col min="6" max="6" width="17.875" style="287" customWidth="1"/>
    <col min="7" max="7" width="16.00390625" style="288" customWidth="1"/>
    <col min="8" max="8" width="11.625" style="284" bestFit="1" customWidth="1"/>
    <col min="9" max="16384" width="9.125" style="284" customWidth="1"/>
  </cols>
  <sheetData>
    <row r="1" spans="1:8" ht="15">
      <c r="A1" s="473" t="s">
        <v>0</v>
      </c>
      <c r="B1" s="474" t="s">
        <v>1</v>
      </c>
      <c r="C1" s="289" t="s">
        <v>2</v>
      </c>
      <c r="D1" s="473" t="s">
        <v>238</v>
      </c>
      <c r="E1" s="475" t="s">
        <v>7</v>
      </c>
      <c r="F1" s="475"/>
      <c r="G1" s="473" t="s">
        <v>8</v>
      </c>
      <c r="H1" s="472" t="s">
        <v>23</v>
      </c>
    </row>
    <row r="2" spans="1:8" ht="15">
      <c r="A2" s="473"/>
      <c r="B2" s="474"/>
      <c r="C2" s="289" t="s">
        <v>3</v>
      </c>
      <c r="D2" s="473"/>
      <c r="E2" s="310" t="s">
        <v>10</v>
      </c>
      <c r="F2" s="310" t="s">
        <v>11</v>
      </c>
      <c r="G2" s="473"/>
      <c r="H2" s="472"/>
    </row>
    <row r="3" spans="1:118" s="457" customFormat="1" ht="15">
      <c r="A3" s="457" t="s">
        <v>14</v>
      </c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58"/>
      <c r="BE3" s="458"/>
      <c r="BF3" s="458"/>
      <c r="BG3" s="458"/>
      <c r="BH3" s="458"/>
      <c r="BI3" s="458"/>
      <c r="BJ3" s="458"/>
      <c r="BK3" s="458"/>
      <c r="BL3" s="458"/>
      <c r="BM3" s="458"/>
      <c r="BN3" s="458"/>
      <c r="BO3" s="458"/>
      <c r="BP3" s="458"/>
      <c r="BQ3" s="458"/>
      <c r="BR3" s="458"/>
      <c r="BS3" s="458"/>
      <c r="BT3" s="458"/>
      <c r="BU3" s="458"/>
      <c r="BV3" s="458"/>
      <c r="BW3" s="458"/>
      <c r="BX3" s="458"/>
      <c r="BY3" s="458"/>
      <c r="BZ3" s="458"/>
      <c r="CA3" s="458"/>
      <c r="CB3" s="458"/>
      <c r="CC3" s="458"/>
      <c r="CD3" s="458"/>
      <c r="CE3" s="458"/>
      <c r="CF3" s="458"/>
      <c r="CG3" s="458"/>
      <c r="CH3" s="458"/>
      <c r="CI3" s="458"/>
      <c r="CJ3" s="458"/>
      <c r="CK3" s="458"/>
      <c r="CL3" s="458"/>
      <c r="CM3" s="458"/>
      <c r="CN3" s="458"/>
      <c r="CO3" s="458"/>
      <c r="CP3" s="458"/>
      <c r="CQ3" s="458"/>
      <c r="CR3" s="458"/>
      <c r="CS3" s="458"/>
      <c r="CT3" s="458"/>
      <c r="CU3" s="458"/>
      <c r="CV3" s="458"/>
      <c r="CW3" s="458"/>
      <c r="CX3" s="458"/>
      <c r="CY3" s="458"/>
      <c r="CZ3" s="458"/>
      <c r="DA3" s="458"/>
      <c r="DB3" s="458"/>
      <c r="DC3" s="458"/>
      <c r="DD3" s="458"/>
      <c r="DE3" s="458"/>
      <c r="DF3" s="458"/>
      <c r="DG3" s="458"/>
      <c r="DH3" s="458"/>
      <c r="DI3" s="458"/>
      <c r="DJ3" s="458"/>
      <c r="DK3" s="459"/>
      <c r="DL3" s="459"/>
      <c r="DM3" s="459"/>
      <c r="DN3" s="459"/>
    </row>
    <row r="4" spans="1:114" s="290" customFormat="1" ht="16.5" customHeight="1">
      <c r="A4" s="449" t="s">
        <v>25</v>
      </c>
      <c r="B4" s="450"/>
      <c r="C4" s="451"/>
      <c r="D4" s="451"/>
      <c r="E4" s="450"/>
      <c r="F4" s="450"/>
      <c r="G4" s="450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</row>
    <row r="5" spans="1:8" ht="54.75">
      <c r="A5" s="292">
        <v>1</v>
      </c>
      <c r="B5" s="293">
        <v>42555</v>
      </c>
      <c r="C5" s="294" t="s">
        <v>239</v>
      </c>
      <c r="D5" s="295" t="s">
        <v>33</v>
      </c>
      <c r="E5" s="296">
        <v>42555.745833333334</v>
      </c>
      <c r="F5" s="297">
        <v>42555.927083333336</v>
      </c>
      <c r="G5" s="298" t="s">
        <v>244</v>
      </c>
      <c r="H5" s="299">
        <v>357.4612500028699</v>
      </c>
    </row>
    <row r="6" spans="1:8" ht="57" customHeight="1">
      <c r="A6" s="292">
        <v>2</v>
      </c>
      <c r="B6" s="300">
        <v>42557</v>
      </c>
      <c r="C6" s="301" t="s">
        <v>53</v>
      </c>
      <c r="D6" s="301" t="s">
        <v>64</v>
      </c>
      <c r="E6" s="296">
        <v>42557.027083333334</v>
      </c>
      <c r="F6" s="297">
        <v>42557.19513888889</v>
      </c>
      <c r="G6" s="294" t="s">
        <v>78</v>
      </c>
      <c r="H6" s="299">
        <v>662.8783333416243</v>
      </c>
    </row>
    <row r="7" spans="1:8" ht="30.75">
      <c r="A7" s="292">
        <v>3</v>
      </c>
      <c r="B7" s="300">
        <v>42557</v>
      </c>
      <c r="C7" s="301" t="s">
        <v>55</v>
      </c>
      <c r="D7" s="301" t="s">
        <v>152</v>
      </c>
      <c r="E7" s="296">
        <v>42557.027083333334</v>
      </c>
      <c r="F7" s="297">
        <v>42557.027083333334</v>
      </c>
      <c r="G7" s="294" t="s">
        <v>29</v>
      </c>
      <c r="H7" s="299">
        <v>0</v>
      </c>
    </row>
    <row r="8" spans="1:8" ht="30.75">
      <c r="A8" s="292">
        <v>4</v>
      </c>
      <c r="B8" s="300">
        <v>42556</v>
      </c>
      <c r="C8" s="301" t="s">
        <v>56</v>
      </c>
      <c r="D8" s="301" t="s">
        <v>57</v>
      </c>
      <c r="E8" s="296">
        <v>42556.96527777778</v>
      </c>
      <c r="F8" s="297">
        <v>42556.99791666667</v>
      </c>
      <c r="G8" s="294" t="s">
        <v>29</v>
      </c>
      <c r="H8" s="303">
        <v>154.48899998698965</v>
      </c>
    </row>
    <row r="9" spans="1:8" ht="46.5" customHeight="1">
      <c r="A9" s="292">
        <v>5</v>
      </c>
      <c r="B9" s="300">
        <v>42556</v>
      </c>
      <c r="C9" s="301" t="s">
        <v>58</v>
      </c>
      <c r="D9" s="301" t="s">
        <v>59</v>
      </c>
      <c r="E9" s="296">
        <v>42556.770833333336</v>
      </c>
      <c r="F9" s="297">
        <v>42556.79513888889</v>
      </c>
      <c r="G9" s="294" t="s">
        <v>240</v>
      </c>
      <c r="H9" s="305">
        <v>287.61249999043355</v>
      </c>
    </row>
    <row r="10" spans="1:8" ht="65.25" customHeight="1">
      <c r="A10" s="292">
        <v>6</v>
      </c>
      <c r="B10" s="293">
        <v>42558</v>
      </c>
      <c r="C10" s="301" t="s">
        <v>69</v>
      </c>
      <c r="D10" s="301" t="s">
        <v>70</v>
      </c>
      <c r="E10" s="296">
        <v>42558.93263888889</v>
      </c>
      <c r="F10" s="307">
        <v>42558.93263888889</v>
      </c>
      <c r="G10" s="295" t="s">
        <v>241</v>
      </c>
      <c r="H10" s="305">
        <v>0</v>
      </c>
    </row>
    <row r="11" spans="1:9" s="311" customFormat="1" ht="39" customHeight="1">
      <c r="A11" s="308">
        <v>7</v>
      </c>
      <c r="B11" s="300">
        <v>42559</v>
      </c>
      <c r="C11" s="301" t="s">
        <v>74</v>
      </c>
      <c r="D11" s="301" t="s">
        <v>75</v>
      </c>
      <c r="E11" s="296">
        <v>42559.606944444444</v>
      </c>
      <c r="F11" s="296">
        <v>42559.61111111111</v>
      </c>
      <c r="G11" s="294" t="s">
        <v>29</v>
      </c>
      <c r="H11" s="305">
        <v>78.88799998163246</v>
      </c>
      <c r="I11" s="452"/>
    </row>
    <row r="12" spans="1:9" s="311" customFormat="1" ht="51.75" customHeight="1">
      <c r="A12" s="308">
        <v>8</v>
      </c>
      <c r="B12" s="300">
        <v>42562</v>
      </c>
      <c r="C12" s="301" t="s">
        <v>81</v>
      </c>
      <c r="D12" s="312" t="s">
        <v>82</v>
      </c>
      <c r="E12" s="296">
        <v>42562.444444444445</v>
      </c>
      <c r="F12" s="309">
        <v>42562.47222222222</v>
      </c>
      <c r="G12" s="294" t="s">
        <v>242</v>
      </c>
      <c r="H12" s="305">
        <v>262.9599999617343</v>
      </c>
      <c r="I12" s="452"/>
    </row>
    <row r="13" spans="1:8" s="311" customFormat="1" ht="46.5">
      <c r="A13" s="308">
        <v>9</v>
      </c>
      <c r="B13" s="300">
        <v>42563</v>
      </c>
      <c r="C13" s="301" t="s">
        <v>79</v>
      </c>
      <c r="D13" s="312" t="s">
        <v>80</v>
      </c>
      <c r="E13" s="296">
        <v>42563.40555555555</v>
      </c>
      <c r="F13" s="307">
        <v>42563.4375</v>
      </c>
      <c r="G13" s="377" t="s">
        <v>242</v>
      </c>
      <c r="H13" s="305">
        <v>151.20200001071439</v>
      </c>
    </row>
    <row r="14" spans="1:8" s="311" customFormat="1" ht="30.75">
      <c r="A14" s="308">
        <v>10</v>
      </c>
      <c r="B14" s="314">
        <v>42566</v>
      </c>
      <c r="C14" s="301" t="s">
        <v>87</v>
      </c>
      <c r="D14" s="453" t="s">
        <v>88</v>
      </c>
      <c r="E14" s="296">
        <v>42566.73611111111</v>
      </c>
      <c r="F14" s="307">
        <v>42566.79652777778</v>
      </c>
      <c r="G14" s="455" t="s">
        <v>78</v>
      </c>
      <c r="H14" s="466">
        <v>857.9070000068879</v>
      </c>
    </row>
    <row r="15" spans="1:8" s="311" customFormat="1" ht="15">
      <c r="A15" s="308">
        <v>11</v>
      </c>
      <c r="B15" s="314">
        <v>42566</v>
      </c>
      <c r="C15" s="301" t="s">
        <v>89</v>
      </c>
      <c r="D15" s="454"/>
      <c r="E15" s="296">
        <v>42566.73611111111</v>
      </c>
      <c r="F15" s="296">
        <v>42566.78472222222</v>
      </c>
      <c r="G15" s="456"/>
      <c r="H15" s="467"/>
    </row>
    <row r="16" spans="1:8" s="311" customFormat="1" ht="30.75">
      <c r="A16" s="308">
        <v>12</v>
      </c>
      <c r="B16" s="300">
        <v>42575</v>
      </c>
      <c r="C16" s="301" t="s">
        <v>58</v>
      </c>
      <c r="D16" s="301" t="s">
        <v>33</v>
      </c>
      <c r="E16" s="296">
        <v>42575.760416666664</v>
      </c>
      <c r="F16" s="307">
        <v>42575.79375</v>
      </c>
      <c r="G16" s="377" t="s">
        <v>240</v>
      </c>
      <c r="H16" s="303">
        <v>394.4399999942601</v>
      </c>
    </row>
    <row r="17" spans="1:8" s="311" customFormat="1" ht="30.75">
      <c r="A17" s="308">
        <v>13</v>
      </c>
      <c r="B17" s="315">
        <v>42576</v>
      </c>
      <c r="C17" s="316" t="s">
        <v>114</v>
      </c>
      <c r="D17" s="316" t="s">
        <v>115</v>
      </c>
      <c r="E17" s="296">
        <v>42576.430555555555</v>
      </c>
      <c r="F17" s="297">
        <v>42576.44513888889</v>
      </c>
      <c r="G17" s="294" t="s">
        <v>29</v>
      </c>
      <c r="H17" s="305">
        <v>621.2430001653079</v>
      </c>
    </row>
    <row r="18" spans="1:9" s="311" customFormat="1" ht="30.75">
      <c r="A18" s="308">
        <v>14</v>
      </c>
      <c r="B18" s="315">
        <v>42578</v>
      </c>
      <c r="C18" s="317" t="s">
        <v>119</v>
      </c>
      <c r="D18" s="301" t="s">
        <v>120</v>
      </c>
      <c r="E18" s="318">
        <v>42578.23611111111</v>
      </c>
      <c r="F18" s="319">
        <v>42579.71666666667</v>
      </c>
      <c r="G18" s="377" t="s">
        <v>240</v>
      </c>
      <c r="H18" s="305">
        <v>1051.1826000014923</v>
      </c>
      <c r="I18" s="320"/>
    </row>
    <row r="19" spans="1:9" s="311" customFormat="1" ht="48" customHeight="1">
      <c r="A19" s="308">
        <v>15</v>
      </c>
      <c r="B19" s="315">
        <v>42578</v>
      </c>
      <c r="C19" s="317" t="s">
        <v>121</v>
      </c>
      <c r="D19" s="301" t="s">
        <v>122</v>
      </c>
      <c r="E19" s="296">
        <v>42578.04861111111</v>
      </c>
      <c r="F19" s="318">
        <v>42578.21527777778</v>
      </c>
      <c r="G19" s="377" t="s">
        <v>240</v>
      </c>
      <c r="H19" s="305">
        <v>3944.400000114797</v>
      </c>
      <c r="I19" s="320"/>
    </row>
    <row r="20" spans="1:8" s="311" customFormat="1" ht="30.75">
      <c r="A20" s="322">
        <v>16</v>
      </c>
      <c r="B20" s="315">
        <v>42578</v>
      </c>
      <c r="C20" s="301" t="s">
        <v>151</v>
      </c>
      <c r="D20" s="301" t="s">
        <v>126</v>
      </c>
      <c r="E20" s="296">
        <v>42578.020833333336</v>
      </c>
      <c r="F20" s="318">
        <v>42578.45694444444</v>
      </c>
      <c r="G20" s="377" t="s">
        <v>240</v>
      </c>
      <c r="H20" s="305">
        <v>15481.769999839284</v>
      </c>
    </row>
    <row r="21" spans="1:9" s="311" customFormat="1" ht="30.75">
      <c r="A21" s="322">
        <v>17</v>
      </c>
      <c r="B21" s="315">
        <v>42578</v>
      </c>
      <c r="C21" s="301" t="s">
        <v>151</v>
      </c>
      <c r="D21" s="301" t="s">
        <v>127</v>
      </c>
      <c r="E21" s="296">
        <v>42578.020833333336</v>
      </c>
      <c r="F21" s="318">
        <v>42578.15625</v>
      </c>
      <c r="G21" s="377" t="s">
        <v>240</v>
      </c>
      <c r="H21" s="305">
        <v>4807.237499913902</v>
      </c>
      <c r="I21" s="320"/>
    </row>
    <row r="22" spans="1:9" s="311" customFormat="1" ht="30.75">
      <c r="A22" s="322">
        <v>18</v>
      </c>
      <c r="B22" s="300">
        <v>42586</v>
      </c>
      <c r="C22" s="301" t="s">
        <v>137</v>
      </c>
      <c r="D22" s="301" t="s">
        <v>138</v>
      </c>
      <c r="E22" s="296">
        <v>42586</v>
      </c>
      <c r="F22" s="296">
        <v>42586.027083333334</v>
      </c>
      <c r="G22" s="294" t="s">
        <v>29</v>
      </c>
      <c r="H22" s="305">
        <v>6.409650000229594</v>
      </c>
      <c r="I22" s="320"/>
    </row>
    <row r="23" spans="1:9" s="311" customFormat="1" ht="46.5">
      <c r="A23" s="322">
        <v>19</v>
      </c>
      <c r="B23" s="300">
        <v>42587</v>
      </c>
      <c r="C23" s="301" t="s">
        <v>139</v>
      </c>
      <c r="D23" s="301" t="s">
        <v>142</v>
      </c>
      <c r="E23" s="296">
        <v>42587.46875</v>
      </c>
      <c r="F23" s="318">
        <v>42587.680555555555</v>
      </c>
      <c r="G23" s="294" t="s">
        <v>78</v>
      </c>
      <c r="H23" s="305">
        <v>1503.8024999942602</v>
      </c>
      <c r="I23" s="320"/>
    </row>
    <row r="24" spans="1:8" s="311" customFormat="1" ht="46.5">
      <c r="A24" s="322">
        <v>20</v>
      </c>
      <c r="B24" s="300">
        <v>42587</v>
      </c>
      <c r="C24" s="301" t="s">
        <v>139</v>
      </c>
      <c r="D24" s="301" t="s">
        <v>143</v>
      </c>
      <c r="E24" s="296">
        <v>42587.46875</v>
      </c>
      <c r="F24" s="318">
        <v>42587.680555555555</v>
      </c>
      <c r="G24" s="294" t="s">
        <v>243</v>
      </c>
      <c r="H24" s="305">
        <v>1503.8024999942602</v>
      </c>
    </row>
    <row r="25" spans="1:8" s="311" customFormat="1" ht="30.75">
      <c r="A25" s="322">
        <v>21</v>
      </c>
      <c r="B25" s="300">
        <v>42588</v>
      </c>
      <c r="C25" s="301" t="s">
        <v>145</v>
      </c>
      <c r="D25" s="301" t="s">
        <v>146</v>
      </c>
      <c r="E25" s="296">
        <v>42588.48819444444</v>
      </c>
      <c r="F25" s="318">
        <v>42588.55</v>
      </c>
      <c r="G25" s="294" t="s">
        <v>29</v>
      </c>
      <c r="H25" s="305">
        <v>731.3575000593119</v>
      </c>
    </row>
    <row r="26" spans="1:8" s="311" customFormat="1" ht="38.25" customHeight="1">
      <c r="A26" s="322">
        <v>22</v>
      </c>
      <c r="B26" s="300">
        <v>42590</v>
      </c>
      <c r="C26" s="317" t="s">
        <v>147</v>
      </c>
      <c r="D26" s="301" t="s">
        <v>148</v>
      </c>
      <c r="E26" s="296">
        <v>42590.43402777778</v>
      </c>
      <c r="F26" s="318">
        <v>42590.57986111111</v>
      </c>
      <c r="G26" s="294" t="s">
        <v>29</v>
      </c>
      <c r="H26" s="305">
        <v>690.2699999770406</v>
      </c>
    </row>
    <row r="27" spans="1:8" s="311" customFormat="1" ht="85.5" customHeight="1">
      <c r="A27" s="322">
        <v>23</v>
      </c>
      <c r="B27" s="300">
        <v>42590</v>
      </c>
      <c r="C27" s="317" t="s">
        <v>149</v>
      </c>
      <c r="D27" s="301" t="s">
        <v>150</v>
      </c>
      <c r="E27" s="296">
        <v>42590.43402777778</v>
      </c>
      <c r="F27" s="297">
        <v>42590.43402777778</v>
      </c>
      <c r="G27" s="294" t="s">
        <v>29</v>
      </c>
      <c r="H27" s="305">
        <v>0</v>
      </c>
    </row>
    <row r="28" spans="1:8" s="311" customFormat="1" ht="53.25" customHeight="1">
      <c r="A28" s="322">
        <v>24</v>
      </c>
      <c r="B28" s="300">
        <v>42601</v>
      </c>
      <c r="C28" s="301" t="s">
        <v>205</v>
      </c>
      <c r="D28" s="301" t="s">
        <v>168</v>
      </c>
      <c r="E28" s="296">
        <v>42601.50833333333</v>
      </c>
      <c r="F28" s="318">
        <v>42601.54791666667</v>
      </c>
      <c r="G28" s="377" t="s">
        <v>243</v>
      </c>
      <c r="H28" s="305">
        <v>562.0770000757661</v>
      </c>
    </row>
    <row r="29" spans="1:8" s="311" customFormat="1" ht="73.5" customHeight="1">
      <c r="A29" s="322">
        <v>25</v>
      </c>
      <c r="B29" s="300">
        <v>42622</v>
      </c>
      <c r="C29" s="301" t="s">
        <v>219</v>
      </c>
      <c r="D29" s="316" t="s">
        <v>218</v>
      </c>
      <c r="E29" s="296">
        <v>42622.42013888889</v>
      </c>
      <c r="F29" s="318">
        <v>42622.447222222225</v>
      </c>
      <c r="G29" s="377" t="s">
        <v>242</v>
      </c>
      <c r="H29" s="305">
        <v>384.57900001377567</v>
      </c>
    </row>
    <row r="30" spans="1:8" s="311" customFormat="1" ht="62.25" customHeight="1">
      <c r="A30" s="322">
        <v>26</v>
      </c>
      <c r="B30" s="300">
        <v>42624</v>
      </c>
      <c r="C30" s="301" t="s">
        <v>221</v>
      </c>
      <c r="D30" s="316" t="s">
        <v>220</v>
      </c>
      <c r="E30" s="297">
        <v>42624.149305555555</v>
      </c>
      <c r="F30" s="323">
        <v>42624.17083333333</v>
      </c>
      <c r="G30" s="294" t="s">
        <v>29</v>
      </c>
      <c r="H30" s="305">
        <v>152.84549998163246</v>
      </c>
    </row>
    <row r="31" spans="1:8" s="311" customFormat="1" ht="62.25" customHeight="1">
      <c r="A31" s="322">
        <v>27</v>
      </c>
      <c r="B31" s="300">
        <v>42633</v>
      </c>
      <c r="C31" s="324" t="s">
        <v>223</v>
      </c>
      <c r="D31" s="316" t="s">
        <v>222</v>
      </c>
      <c r="E31" s="307">
        <v>42633.45277777778</v>
      </c>
      <c r="F31" s="318">
        <v>42633.50347222222</v>
      </c>
      <c r="G31" s="294" t="s">
        <v>29</v>
      </c>
      <c r="H31" s="305">
        <v>599.8774999751273</v>
      </c>
    </row>
    <row r="32" spans="1:8" s="311" customFormat="1" ht="62.25" customHeight="1">
      <c r="A32" s="322">
        <v>28</v>
      </c>
      <c r="B32" s="300">
        <v>42635</v>
      </c>
      <c r="C32" s="324" t="s">
        <v>226</v>
      </c>
      <c r="D32" s="316" t="s">
        <v>225</v>
      </c>
      <c r="E32" s="296">
        <v>42635.1875</v>
      </c>
      <c r="F32" s="318">
        <v>42635.25833333333</v>
      </c>
      <c r="G32" s="294" t="s">
        <v>29</v>
      </c>
      <c r="H32" s="305">
        <v>279.39499999234687</v>
      </c>
    </row>
    <row r="33" spans="1:8" s="311" customFormat="1" ht="62.25" customHeight="1">
      <c r="A33" s="322">
        <v>29</v>
      </c>
      <c r="B33" s="300">
        <v>42637</v>
      </c>
      <c r="C33" s="324" t="s">
        <v>224</v>
      </c>
      <c r="D33" s="316" t="s">
        <v>227</v>
      </c>
      <c r="E33" s="325">
        <v>42637.58541666667</v>
      </c>
      <c r="F33" s="297">
        <v>42637.66527777778</v>
      </c>
      <c r="G33" s="294" t="s">
        <v>29</v>
      </c>
      <c r="H33" s="305">
        <v>787.5104166507226</v>
      </c>
    </row>
    <row r="34" spans="1:8" s="311" customFormat="1" ht="62.25" customHeight="1">
      <c r="A34" s="322">
        <v>30</v>
      </c>
      <c r="B34" s="300">
        <v>42642</v>
      </c>
      <c r="C34" s="324" t="s">
        <v>229</v>
      </c>
      <c r="D34" s="316" t="s">
        <v>228</v>
      </c>
      <c r="E34" s="325">
        <v>42642.34583333333</v>
      </c>
      <c r="F34" s="297">
        <v>42642.39236111111</v>
      </c>
      <c r="G34" s="294" t="s">
        <v>29</v>
      </c>
      <c r="H34" s="305">
        <v>660.6869999839284</v>
      </c>
    </row>
    <row r="35" spans="1:8" s="311" customFormat="1" ht="13.5">
      <c r="A35" s="468"/>
      <c r="B35" s="469"/>
      <c r="C35" s="298"/>
      <c r="D35" s="298"/>
      <c r="E35" s="302"/>
      <c r="F35" s="333"/>
      <c r="G35" s="298"/>
      <c r="H35" s="332"/>
    </row>
    <row r="36" spans="1:8" ht="13.5">
      <c r="A36" s="334"/>
      <c r="B36" s="464" t="s">
        <v>26</v>
      </c>
      <c r="C36" s="465"/>
      <c r="D36" s="465"/>
      <c r="E36" s="465"/>
      <c r="F36" s="465"/>
      <c r="G36" s="465"/>
      <c r="H36" s="306"/>
    </row>
    <row r="37" spans="1:8" ht="30.75">
      <c r="A37" s="337">
        <v>1</v>
      </c>
      <c r="B37" s="328">
        <v>42555.854166666664</v>
      </c>
      <c r="C37" s="295" t="s">
        <v>48</v>
      </c>
      <c r="D37" s="316" t="s">
        <v>50</v>
      </c>
      <c r="E37" s="338">
        <v>42555.583333333336</v>
      </c>
      <c r="F37" s="339">
        <v>42555.854166666664</v>
      </c>
      <c r="G37" s="377" t="s">
        <v>240</v>
      </c>
      <c r="H37" s="303">
        <v>1068.274999980867</v>
      </c>
    </row>
    <row r="38" spans="1:8" ht="48" customHeight="1">
      <c r="A38" s="334">
        <v>2</v>
      </c>
      <c r="B38" s="328">
        <v>42555.854166666664</v>
      </c>
      <c r="C38" s="295" t="s">
        <v>51</v>
      </c>
      <c r="D38" s="316" t="s">
        <v>33</v>
      </c>
      <c r="E38" s="340">
        <v>42555.53472222222</v>
      </c>
      <c r="F38" s="341">
        <v>42555.55694444444</v>
      </c>
      <c r="G38" s="377" t="s">
        <v>240</v>
      </c>
      <c r="H38" s="303">
        <v>175.30666666411562</v>
      </c>
    </row>
    <row r="39" spans="1:8" ht="54.75">
      <c r="A39" s="334">
        <v>3</v>
      </c>
      <c r="B39" s="328">
        <v>42566</v>
      </c>
      <c r="C39" s="317" t="s">
        <v>91</v>
      </c>
      <c r="D39" s="301" t="s">
        <v>33</v>
      </c>
      <c r="E39" s="296">
        <v>42566.850694444445</v>
      </c>
      <c r="F39" s="297">
        <v>42566.85763888889</v>
      </c>
      <c r="G39" s="298" t="s">
        <v>244</v>
      </c>
      <c r="H39" s="303">
        <v>273.91666669855476</v>
      </c>
    </row>
    <row r="40" spans="1:8" ht="30.75">
      <c r="A40" s="334">
        <v>4</v>
      </c>
      <c r="B40" s="328">
        <v>42566</v>
      </c>
      <c r="C40" s="317" t="s">
        <v>51</v>
      </c>
      <c r="D40" s="301" t="s">
        <v>92</v>
      </c>
      <c r="E40" s="296">
        <v>42566.834027777775</v>
      </c>
      <c r="F40" s="318">
        <v>42566.9375</v>
      </c>
      <c r="G40" s="294" t="s">
        <v>94</v>
      </c>
      <c r="H40" s="303">
        <v>816.271666687075</v>
      </c>
    </row>
    <row r="41" spans="1:8" ht="39" customHeight="1">
      <c r="A41" s="334">
        <v>4</v>
      </c>
      <c r="B41" s="328">
        <v>42575</v>
      </c>
      <c r="C41" s="298" t="s">
        <v>112</v>
      </c>
      <c r="D41" s="298" t="s">
        <v>113</v>
      </c>
      <c r="E41" s="342">
        <v>42575.6875</v>
      </c>
      <c r="F41" s="310">
        <v>42575.78472222222</v>
      </c>
      <c r="G41" s="294" t="s">
        <v>94</v>
      </c>
      <c r="H41" s="303">
        <v>1150.4499999617342</v>
      </c>
    </row>
    <row r="42" spans="1:8" ht="30.75">
      <c r="A42" s="334">
        <v>5</v>
      </c>
      <c r="B42" s="300">
        <v>42577</v>
      </c>
      <c r="C42" s="313" t="s">
        <v>124</v>
      </c>
      <c r="D42" s="343" t="s">
        <v>125</v>
      </c>
      <c r="E42" s="310">
        <v>42577.541666666664</v>
      </c>
      <c r="F42" s="310">
        <v>42577.569444444445</v>
      </c>
      <c r="G42" s="294" t="s">
        <v>94</v>
      </c>
      <c r="H42" s="303">
        <v>438.2666667176876</v>
      </c>
    </row>
    <row r="43" spans="1:8" ht="30.75">
      <c r="A43" s="334">
        <v>6</v>
      </c>
      <c r="B43" s="300">
        <v>42586</v>
      </c>
      <c r="C43" s="317" t="s">
        <v>140</v>
      </c>
      <c r="D43" s="301" t="s">
        <v>141</v>
      </c>
      <c r="E43" s="296">
        <v>42586.79513888889</v>
      </c>
      <c r="F43" s="297">
        <v>42586.81597222222</v>
      </c>
      <c r="G43" s="294" t="s">
        <v>94</v>
      </c>
      <c r="H43" s="305">
        <v>821.7499998086714</v>
      </c>
    </row>
    <row r="44" spans="1:8" ht="30.75">
      <c r="A44" s="334">
        <v>7</v>
      </c>
      <c r="B44" s="328">
        <v>42609</v>
      </c>
      <c r="C44" s="317" t="s">
        <v>202</v>
      </c>
      <c r="D44" s="301" t="s">
        <v>96</v>
      </c>
      <c r="E44" s="296">
        <v>42609.645833333336</v>
      </c>
      <c r="F44" s="296">
        <v>42609.65625</v>
      </c>
      <c r="G44" s="377" t="s">
        <v>240</v>
      </c>
      <c r="H44" s="305">
        <v>0</v>
      </c>
    </row>
    <row r="45" spans="1:8" ht="30.75">
      <c r="A45" s="334">
        <v>8</v>
      </c>
      <c r="B45" s="328">
        <v>42609</v>
      </c>
      <c r="C45" s="317" t="s">
        <v>203</v>
      </c>
      <c r="D45" s="301" t="s">
        <v>96</v>
      </c>
      <c r="E45" s="296">
        <v>42609.57638888889</v>
      </c>
      <c r="F45" s="296">
        <v>42609.60763888889</v>
      </c>
      <c r="G45" s="377" t="s">
        <v>240</v>
      </c>
      <c r="H45" s="305">
        <v>369.7875</v>
      </c>
    </row>
    <row r="46" spans="1:8" ht="46.5">
      <c r="A46" s="334">
        <v>9</v>
      </c>
      <c r="B46" s="328">
        <v>42617</v>
      </c>
      <c r="C46" s="317" t="s">
        <v>188</v>
      </c>
      <c r="D46" s="301" t="s">
        <v>189</v>
      </c>
      <c r="E46" s="296">
        <v>42617.993055555555</v>
      </c>
      <c r="F46" s="310">
        <v>42618.40972222222</v>
      </c>
      <c r="G46" s="377" t="s">
        <v>243</v>
      </c>
      <c r="H46" s="305">
        <v>4930.499999971301</v>
      </c>
    </row>
    <row r="47" spans="1:8" ht="30.75">
      <c r="A47" s="334">
        <v>10</v>
      </c>
      <c r="B47" s="328">
        <v>42643</v>
      </c>
      <c r="C47" s="344" t="s">
        <v>211</v>
      </c>
      <c r="D47" s="345" t="s">
        <v>96</v>
      </c>
      <c r="E47" s="346">
        <v>42643.71111111111</v>
      </c>
      <c r="F47" s="321">
        <v>42643.805555555555</v>
      </c>
      <c r="G47" s="377" t="s">
        <v>240</v>
      </c>
      <c r="H47" s="305">
        <v>4097.7933334315485</v>
      </c>
    </row>
    <row r="48" spans="1:8" ht="30.75">
      <c r="A48" s="334">
        <v>11</v>
      </c>
      <c r="B48" s="328">
        <v>42643</v>
      </c>
      <c r="C48" s="317" t="s">
        <v>202</v>
      </c>
      <c r="D48" s="345" t="s">
        <v>96</v>
      </c>
      <c r="E48" s="297">
        <v>42643.69027777778</v>
      </c>
      <c r="F48" s="297">
        <v>42643.70277777778</v>
      </c>
      <c r="G48" s="377" t="s">
        <v>240</v>
      </c>
      <c r="H48" s="305">
        <v>197.21999995408115</v>
      </c>
    </row>
    <row r="49" spans="1:8" ht="13.5">
      <c r="A49" s="334"/>
      <c r="B49" s="334"/>
      <c r="C49" s="337"/>
      <c r="D49" s="347"/>
      <c r="E49" s="302"/>
      <c r="F49" s="302"/>
      <c r="G49" s="337"/>
      <c r="H49" s="306"/>
    </row>
    <row r="50" spans="1:8" ht="13.5">
      <c r="A50" s="334"/>
      <c r="B50" s="464" t="s">
        <v>36</v>
      </c>
      <c r="C50" s="465"/>
      <c r="D50" s="465"/>
      <c r="E50" s="465"/>
      <c r="F50" s="465"/>
      <c r="G50" s="465"/>
      <c r="H50" s="306"/>
    </row>
    <row r="51" spans="1:8" s="311" customFormat="1" ht="27">
      <c r="A51" s="337">
        <v>1</v>
      </c>
      <c r="B51" s="328">
        <v>42555</v>
      </c>
      <c r="C51" s="327" t="s">
        <v>41</v>
      </c>
      <c r="D51" s="316" t="s">
        <v>42</v>
      </c>
      <c r="E51" s="339">
        <v>42555.82986111111</v>
      </c>
      <c r="F51" s="340">
        <v>42555.873611111114</v>
      </c>
      <c r="G51" s="298" t="s">
        <v>43</v>
      </c>
      <c r="H51" s="299">
        <v>86.28375000860979</v>
      </c>
    </row>
    <row r="52" spans="1:8" s="311" customFormat="1" ht="47.25" customHeight="1">
      <c r="A52" s="337">
        <v>2</v>
      </c>
      <c r="B52" s="328">
        <v>42557</v>
      </c>
      <c r="C52" s="294" t="s">
        <v>41</v>
      </c>
      <c r="D52" s="301" t="s">
        <v>33</v>
      </c>
      <c r="E52" s="318">
        <v>42557.42361111111</v>
      </c>
      <c r="F52" s="318">
        <v>42557.45138888889</v>
      </c>
      <c r="G52" s="377" t="s">
        <v>240</v>
      </c>
      <c r="H52" s="299">
        <v>219.1333333588438</v>
      </c>
    </row>
    <row r="53" spans="1:8" s="311" customFormat="1" ht="30.75">
      <c r="A53" s="298">
        <v>3</v>
      </c>
      <c r="B53" s="328">
        <v>42557</v>
      </c>
      <c r="C53" s="294" t="s">
        <v>62</v>
      </c>
      <c r="D53" s="301" t="s">
        <v>33</v>
      </c>
      <c r="E53" s="318">
        <v>42557.31597222222</v>
      </c>
      <c r="F53" s="318">
        <v>42557.430555555555</v>
      </c>
      <c r="G53" s="377" t="s">
        <v>240</v>
      </c>
      <c r="H53" s="299">
        <v>497.1587500105231</v>
      </c>
    </row>
    <row r="54" spans="1:8" s="311" customFormat="1" ht="30.75">
      <c r="A54" s="298">
        <v>4</v>
      </c>
      <c r="B54" s="328">
        <v>42557</v>
      </c>
      <c r="C54" s="294" t="s">
        <v>62</v>
      </c>
      <c r="D54" s="301" t="s">
        <v>33</v>
      </c>
      <c r="E54" s="297">
        <v>42557.09375</v>
      </c>
      <c r="F54" s="297">
        <v>42557.166666666664</v>
      </c>
      <c r="G54" s="377" t="s">
        <v>240</v>
      </c>
      <c r="H54" s="299">
        <v>316.37374998947695</v>
      </c>
    </row>
    <row r="55" spans="1:8" s="311" customFormat="1" ht="39" customHeight="1">
      <c r="A55" s="298">
        <v>5</v>
      </c>
      <c r="B55" s="300">
        <v>42559</v>
      </c>
      <c r="C55" s="294" t="s">
        <v>118</v>
      </c>
      <c r="D55" s="301" t="s">
        <v>72</v>
      </c>
      <c r="E55" s="297">
        <v>42559.46875</v>
      </c>
      <c r="F55" s="297">
        <v>42559.46875</v>
      </c>
      <c r="G55" s="377" t="s">
        <v>240</v>
      </c>
      <c r="H55" s="299">
        <v>0</v>
      </c>
    </row>
    <row r="56" spans="1:8" s="311" customFormat="1" ht="54.75">
      <c r="A56" s="322">
        <v>6</v>
      </c>
      <c r="B56" s="300">
        <v>42570</v>
      </c>
      <c r="C56" s="294" t="s">
        <v>95</v>
      </c>
      <c r="D56" s="301" t="s">
        <v>96</v>
      </c>
      <c r="E56" s="296">
        <v>42570.720138888886</v>
      </c>
      <c r="F56" s="297">
        <v>42570.74513888889</v>
      </c>
      <c r="G56" s="298" t="s">
        <v>244</v>
      </c>
      <c r="H56" s="299">
        <v>39.444000002295944</v>
      </c>
    </row>
    <row r="57" spans="1:8" s="311" customFormat="1" ht="46.5">
      <c r="A57" s="298">
        <v>7</v>
      </c>
      <c r="B57" s="300">
        <v>42572</v>
      </c>
      <c r="C57" s="327" t="s">
        <v>95</v>
      </c>
      <c r="D57" s="316" t="s">
        <v>108</v>
      </c>
      <c r="E57" s="339">
        <v>42572.72152777778</v>
      </c>
      <c r="F57" s="319">
        <v>42572.74791666667</v>
      </c>
      <c r="G57" s="377" t="s">
        <v>243</v>
      </c>
      <c r="H57" s="299">
        <v>249.81199998775497</v>
      </c>
    </row>
    <row r="58" spans="1:8" s="311" customFormat="1" ht="30.75">
      <c r="A58" s="298">
        <v>8</v>
      </c>
      <c r="B58" s="328">
        <v>42573</v>
      </c>
      <c r="C58" s="294" t="s">
        <v>95</v>
      </c>
      <c r="D58" s="301" t="s">
        <v>111</v>
      </c>
      <c r="E58" s="296">
        <v>42573.53958333333</v>
      </c>
      <c r="F58" s="319">
        <v>42573.55</v>
      </c>
      <c r="G58" s="294" t="s">
        <v>29</v>
      </c>
      <c r="H58" s="299">
        <v>98.61000004591885</v>
      </c>
    </row>
    <row r="59" spans="1:8" s="311" customFormat="1" ht="25.5" customHeight="1">
      <c r="A59" s="322">
        <v>9</v>
      </c>
      <c r="B59" s="300">
        <v>42582</v>
      </c>
      <c r="C59" s="294" t="s">
        <v>131</v>
      </c>
      <c r="D59" s="301" t="s">
        <v>132</v>
      </c>
      <c r="E59" s="296">
        <v>42582.34930555556</v>
      </c>
      <c r="F59" s="297">
        <v>42582.364583333336</v>
      </c>
      <c r="G59" s="377" t="s">
        <v>240</v>
      </c>
      <c r="H59" s="299">
        <v>180.784999986607</v>
      </c>
    </row>
    <row r="60" spans="1:8" s="311" customFormat="1" ht="30.75">
      <c r="A60" s="322">
        <v>10</v>
      </c>
      <c r="B60" s="300">
        <v>42579</v>
      </c>
      <c r="C60" s="294" t="s">
        <v>135</v>
      </c>
      <c r="D60" s="301" t="s">
        <v>136</v>
      </c>
      <c r="E60" s="296">
        <v>42579.291666666664</v>
      </c>
      <c r="F60" s="297">
        <v>42579.29513888889</v>
      </c>
      <c r="G60" s="294" t="s">
        <v>29</v>
      </c>
      <c r="H60" s="299">
        <v>41.087500047832144</v>
      </c>
    </row>
    <row r="61" spans="1:8" s="311" customFormat="1" ht="27">
      <c r="A61" s="298">
        <v>11</v>
      </c>
      <c r="B61" s="349">
        <v>42592</v>
      </c>
      <c r="C61" s="294" t="s">
        <v>95</v>
      </c>
      <c r="D61" s="301" t="s">
        <v>180</v>
      </c>
      <c r="E61" s="296">
        <v>42592.12986111111</v>
      </c>
      <c r="F61" s="297">
        <v>42592.15347222222</v>
      </c>
      <c r="G61" s="348" t="s">
        <v>159</v>
      </c>
      <c r="H61" s="299">
        <v>93.13166665454919</v>
      </c>
    </row>
    <row r="62" spans="1:8" s="311" customFormat="1" ht="54.75">
      <c r="A62" s="298">
        <v>12</v>
      </c>
      <c r="B62" s="349">
        <v>42592</v>
      </c>
      <c r="C62" s="327" t="s">
        <v>160</v>
      </c>
      <c r="D62" s="316" t="s">
        <v>33</v>
      </c>
      <c r="E62" s="350">
        <v>42592.788194444445</v>
      </c>
      <c r="F62" s="319">
        <v>42592.89236111111</v>
      </c>
      <c r="G62" s="298" t="s">
        <v>244</v>
      </c>
      <c r="H62" s="299">
        <v>986.0999999770405</v>
      </c>
    </row>
    <row r="63" spans="1:8" s="311" customFormat="1" ht="54.75">
      <c r="A63" s="298">
        <v>13</v>
      </c>
      <c r="B63" s="349">
        <v>42593</v>
      </c>
      <c r="C63" s="327" t="s">
        <v>160</v>
      </c>
      <c r="D63" s="316" t="s">
        <v>33</v>
      </c>
      <c r="E63" s="350">
        <v>42593.79513888889</v>
      </c>
      <c r="F63" s="319">
        <v>42593.81597222222</v>
      </c>
      <c r="G63" s="298" t="s">
        <v>244</v>
      </c>
      <c r="H63" s="299">
        <v>197.21999995408115</v>
      </c>
    </row>
    <row r="64" spans="1:8" s="311" customFormat="1" ht="54.75">
      <c r="A64" s="298">
        <v>14</v>
      </c>
      <c r="B64" s="349">
        <v>42601</v>
      </c>
      <c r="C64" s="294" t="s">
        <v>175</v>
      </c>
      <c r="D64" s="301" t="s">
        <v>33</v>
      </c>
      <c r="E64" s="296">
        <v>42601.822916666664</v>
      </c>
      <c r="F64" s="297">
        <v>42601.85763888889</v>
      </c>
      <c r="G64" s="298" t="s">
        <v>244</v>
      </c>
      <c r="H64" s="299">
        <v>328.7000000382657</v>
      </c>
    </row>
    <row r="65" spans="1:8" s="311" customFormat="1" ht="30.75">
      <c r="A65" s="298">
        <v>15</v>
      </c>
      <c r="B65" s="349">
        <v>42601</v>
      </c>
      <c r="C65" s="317" t="s">
        <v>177</v>
      </c>
      <c r="D65" s="301" t="s">
        <v>33</v>
      </c>
      <c r="E65" s="296">
        <v>42601.82361111111</v>
      </c>
      <c r="F65" s="318">
        <v>42601.84930555556</v>
      </c>
      <c r="G65" s="377" t="s">
        <v>240</v>
      </c>
      <c r="H65" s="299">
        <v>516.8807500748095</v>
      </c>
    </row>
    <row r="66" spans="1:8" s="311" customFormat="1" ht="54.75">
      <c r="A66" s="298">
        <v>16</v>
      </c>
      <c r="B66" s="349">
        <v>42601</v>
      </c>
      <c r="C66" s="317" t="s">
        <v>62</v>
      </c>
      <c r="D66" s="301" t="s">
        <v>33</v>
      </c>
      <c r="E66" s="296">
        <v>42601.82430555556</v>
      </c>
      <c r="F66" s="318">
        <v>42601.83125</v>
      </c>
      <c r="G66" s="298" t="s">
        <v>244</v>
      </c>
      <c r="H66" s="299">
        <v>60.26166667368205</v>
      </c>
    </row>
    <row r="67" spans="1:8" s="311" customFormat="1" ht="54.75">
      <c r="A67" s="298">
        <v>17</v>
      </c>
      <c r="B67" s="349">
        <v>42602</v>
      </c>
      <c r="C67" s="317" t="s">
        <v>178</v>
      </c>
      <c r="D67" s="301" t="s">
        <v>33</v>
      </c>
      <c r="E67" s="296">
        <v>42602.072916666664</v>
      </c>
      <c r="F67" s="318">
        <v>42602.22361111111</v>
      </c>
      <c r="G67" s="298" t="s">
        <v>244</v>
      </c>
      <c r="H67" s="299">
        <v>1426.5580000352045</v>
      </c>
    </row>
    <row r="68" spans="1:8" s="311" customFormat="1" ht="30.75">
      <c r="A68" s="298">
        <v>18</v>
      </c>
      <c r="B68" s="349">
        <v>42602</v>
      </c>
      <c r="C68" s="327" t="s">
        <v>177</v>
      </c>
      <c r="D68" s="316" t="s">
        <v>179</v>
      </c>
      <c r="E68" s="296">
        <v>42602.72361111111</v>
      </c>
      <c r="F68" s="318">
        <v>42602.740277777775</v>
      </c>
      <c r="G68" s="294" t="s">
        <v>29</v>
      </c>
      <c r="H68" s="299">
        <v>335.27399992193796</v>
      </c>
    </row>
    <row r="69" spans="1:8" s="311" customFormat="1" ht="54.75">
      <c r="A69" s="298">
        <v>19</v>
      </c>
      <c r="B69" s="349">
        <v>42617</v>
      </c>
      <c r="C69" s="294" t="s">
        <v>160</v>
      </c>
      <c r="D69" s="294" t="s">
        <v>33</v>
      </c>
      <c r="E69" s="296">
        <v>42617.49791666667</v>
      </c>
      <c r="F69" s="297">
        <v>42617.55486111111</v>
      </c>
      <c r="G69" s="298" t="s">
        <v>244</v>
      </c>
      <c r="H69" s="299">
        <v>539.0679999663262</v>
      </c>
    </row>
    <row r="70" spans="1:8" s="311" customFormat="1" ht="54.75">
      <c r="A70" s="298">
        <v>20</v>
      </c>
      <c r="B70" s="349">
        <v>42643</v>
      </c>
      <c r="C70" s="294" t="s">
        <v>209</v>
      </c>
      <c r="D70" s="301" t="s">
        <v>210</v>
      </c>
      <c r="E70" s="296">
        <v>42643.041666666664</v>
      </c>
      <c r="F70" s="297">
        <v>42643.125</v>
      </c>
      <c r="G70" s="298" t="s">
        <v>244</v>
      </c>
      <c r="H70" s="299">
        <v>3287.0000000956643</v>
      </c>
    </row>
    <row r="71" spans="1:8" s="311" customFormat="1" ht="13.5">
      <c r="A71" s="298"/>
      <c r="B71" s="322"/>
      <c r="C71" s="298"/>
      <c r="D71" s="322"/>
      <c r="E71" s="322"/>
      <c r="F71" s="298"/>
      <c r="G71" s="348"/>
      <c r="H71" s="306"/>
    </row>
    <row r="72" spans="1:8" s="311" customFormat="1" ht="13.5">
      <c r="A72" s="298"/>
      <c r="B72" s="470" t="s">
        <v>37</v>
      </c>
      <c r="C72" s="471"/>
      <c r="D72" s="471"/>
      <c r="E72" s="471"/>
      <c r="F72" s="471"/>
      <c r="G72" s="471"/>
      <c r="H72" s="306"/>
    </row>
    <row r="73" spans="1:8" s="311" customFormat="1" ht="30.75">
      <c r="A73" s="289">
        <v>1</v>
      </c>
      <c r="B73" s="352">
        <v>42554</v>
      </c>
      <c r="C73" s="317" t="s">
        <v>27</v>
      </c>
      <c r="D73" s="301" t="s">
        <v>28</v>
      </c>
      <c r="E73" s="318">
        <v>42554.256944444445</v>
      </c>
      <c r="F73" s="353">
        <v>42554.28472222222</v>
      </c>
      <c r="G73" s="294" t="s">
        <v>29</v>
      </c>
      <c r="H73" s="299">
        <v>273.91666662680655</v>
      </c>
    </row>
    <row r="74" spans="1:8" s="311" customFormat="1" ht="30.75">
      <c r="A74" s="289">
        <v>2</v>
      </c>
      <c r="B74" s="352">
        <v>42561</v>
      </c>
      <c r="C74" s="317" t="s">
        <v>76</v>
      </c>
      <c r="D74" s="294" t="s">
        <v>77</v>
      </c>
      <c r="E74" s="318">
        <v>42561.180555555555</v>
      </c>
      <c r="F74" s="297">
        <v>42561.23263888889</v>
      </c>
      <c r="G74" s="289" t="s">
        <v>78</v>
      </c>
      <c r="H74" s="305">
        <v>451.96250002104614</v>
      </c>
    </row>
    <row r="75" spans="1:8" s="311" customFormat="1" ht="30.75">
      <c r="A75" s="289">
        <v>3</v>
      </c>
      <c r="B75" s="352">
        <v>42595</v>
      </c>
      <c r="C75" s="317" t="s">
        <v>163</v>
      </c>
      <c r="D75" s="301" t="s">
        <v>164</v>
      </c>
      <c r="E75" s="318">
        <v>42595.979166666664</v>
      </c>
      <c r="F75" s="297">
        <v>42595.99652777778</v>
      </c>
      <c r="G75" s="294" t="s">
        <v>29</v>
      </c>
      <c r="H75" s="303">
        <v>102.71875003348251</v>
      </c>
    </row>
    <row r="76" spans="1:8" s="311" customFormat="1" ht="30.75">
      <c r="A76" s="289">
        <v>4</v>
      </c>
      <c r="B76" s="352">
        <v>42608</v>
      </c>
      <c r="C76" s="317" t="s">
        <v>197</v>
      </c>
      <c r="D76" s="301" t="s">
        <v>198</v>
      </c>
      <c r="E76" s="318">
        <v>42608.28611111111</v>
      </c>
      <c r="F76" s="318">
        <v>42608.319444444445</v>
      </c>
      <c r="G76" s="294" t="s">
        <v>29</v>
      </c>
      <c r="H76" s="303">
        <v>394.4399999942601</v>
      </c>
    </row>
    <row r="77" spans="1:8" s="311" customFormat="1" ht="30.75">
      <c r="A77" s="289">
        <v>5</v>
      </c>
      <c r="B77" s="352">
        <v>42621</v>
      </c>
      <c r="C77" s="317" t="s">
        <v>206</v>
      </c>
      <c r="D77" s="301" t="s">
        <v>33</v>
      </c>
      <c r="E77" s="318">
        <v>42621.885416666664</v>
      </c>
      <c r="F77" s="297">
        <v>42621.899305555555</v>
      </c>
      <c r="G77" s="289" t="s">
        <v>245</v>
      </c>
      <c r="H77" s="303">
        <v>82.17500000956643</v>
      </c>
    </row>
    <row r="78" spans="1:8" s="355" customFormat="1" ht="30.75">
      <c r="A78" s="289">
        <v>6</v>
      </c>
      <c r="B78" s="354">
        <v>42643</v>
      </c>
      <c r="C78" s="317" t="s">
        <v>27</v>
      </c>
      <c r="D78" s="301" t="s">
        <v>230</v>
      </c>
      <c r="E78" s="318">
        <v>42643.75</v>
      </c>
      <c r="F78" s="318">
        <v>42643.76944444444</v>
      </c>
      <c r="G78" s="294" t="s">
        <v>94</v>
      </c>
      <c r="H78" s="305">
        <v>383.4833332918788</v>
      </c>
    </row>
    <row r="79" spans="1:8" s="311" customFormat="1" ht="15">
      <c r="A79" s="289"/>
      <c r="B79" s="357"/>
      <c r="C79" s="357"/>
      <c r="D79" s="289"/>
      <c r="E79" s="357"/>
      <c r="F79" s="289"/>
      <c r="G79" s="356"/>
      <c r="H79" s="306"/>
    </row>
    <row r="80" spans="1:8" s="311" customFormat="1" ht="15">
      <c r="A80" s="460" t="s">
        <v>24</v>
      </c>
      <c r="B80" s="461"/>
      <c r="C80" s="461"/>
      <c r="D80" s="461"/>
      <c r="E80" s="461"/>
      <c r="F80" s="461"/>
      <c r="G80" s="461"/>
      <c r="H80" s="306"/>
    </row>
    <row r="81" spans="1:8" s="311" customFormat="1" ht="15">
      <c r="A81" s="289"/>
      <c r="B81" s="462"/>
      <c r="C81" s="463"/>
      <c r="D81" s="463"/>
      <c r="E81" s="463"/>
      <c r="F81" s="463"/>
      <c r="G81" s="463"/>
      <c r="H81" s="358"/>
    </row>
    <row r="82" spans="1:8" s="311" customFormat="1" ht="30.75">
      <c r="A82" s="289">
        <v>1</v>
      </c>
      <c r="B82" s="352">
        <v>42554</v>
      </c>
      <c r="C82" s="294" t="s">
        <v>30</v>
      </c>
      <c r="D82" s="301" t="s">
        <v>31</v>
      </c>
      <c r="E82" s="296">
        <v>42554.819444444445</v>
      </c>
      <c r="F82" s="297">
        <v>42554.84097222222</v>
      </c>
      <c r="G82" s="294" t="s">
        <v>29</v>
      </c>
      <c r="H82" s="299">
        <v>254.74249996938744</v>
      </c>
    </row>
    <row r="83" spans="1:8" s="362" customFormat="1" ht="30.75">
      <c r="A83" s="359">
        <v>2</v>
      </c>
      <c r="B83" s="360">
        <v>42555</v>
      </c>
      <c r="C83" s="294" t="s">
        <v>32</v>
      </c>
      <c r="D83" s="301" t="s">
        <v>33</v>
      </c>
      <c r="E83" s="296">
        <v>42555.56597222222</v>
      </c>
      <c r="F83" s="361">
        <v>42555.586805555555</v>
      </c>
      <c r="G83" s="377" t="s">
        <v>240</v>
      </c>
      <c r="H83" s="299">
        <v>821.7500000956643</v>
      </c>
    </row>
    <row r="84" spans="1:8" s="311" customFormat="1" ht="30.75">
      <c r="A84" s="292">
        <v>3</v>
      </c>
      <c r="B84" s="326">
        <v>42555</v>
      </c>
      <c r="C84" s="294" t="s">
        <v>39</v>
      </c>
      <c r="D84" s="301" t="s">
        <v>33</v>
      </c>
      <c r="E84" s="296">
        <v>42555.74652777778</v>
      </c>
      <c r="F84" s="363">
        <v>42555.75625</v>
      </c>
      <c r="G84" s="377" t="s">
        <v>240</v>
      </c>
      <c r="H84" s="299">
        <v>115.04499994451471</v>
      </c>
    </row>
    <row r="85" spans="1:8" s="311" customFormat="1" ht="30.75">
      <c r="A85" s="292">
        <v>4</v>
      </c>
      <c r="B85" s="326">
        <v>42556</v>
      </c>
      <c r="C85" s="364" t="s">
        <v>40</v>
      </c>
      <c r="D85" s="301" t="s">
        <v>33</v>
      </c>
      <c r="E85" s="350">
        <v>42556.25555555556</v>
      </c>
      <c r="F85" s="363">
        <v>42556.30416666667</v>
      </c>
      <c r="G85" s="377" t="s">
        <v>240</v>
      </c>
      <c r="H85" s="299">
        <v>2684.3833332440468</v>
      </c>
    </row>
    <row r="86" spans="1:8" s="311" customFormat="1" ht="30.75">
      <c r="A86" s="292">
        <v>5</v>
      </c>
      <c r="B86" s="326">
        <v>42556</v>
      </c>
      <c r="C86" s="294" t="s">
        <v>39</v>
      </c>
      <c r="D86" s="301" t="s">
        <v>33</v>
      </c>
      <c r="E86" s="350">
        <v>42556.38263888889</v>
      </c>
      <c r="F86" s="363">
        <v>42556.42222222222</v>
      </c>
      <c r="G86" s="377" t="s">
        <v>240</v>
      </c>
      <c r="H86" s="299">
        <v>468.3974999770406</v>
      </c>
    </row>
    <row r="87" spans="1:8" s="311" customFormat="1" ht="30.75">
      <c r="A87" s="365">
        <v>6</v>
      </c>
      <c r="B87" s="366">
        <v>42556</v>
      </c>
      <c r="C87" s="294" t="s">
        <v>46</v>
      </c>
      <c r="D87" s="301" t="s">
        <v>47</v>
      </c>
      <c r="E87" s="296">
        <v>42556.569444444445</v>
      </c>
      <c r="F87" s="367">
        <v>42556.645833333336</v>
      </c>
      <c r="G87" s="377" t="s">
        <v>240</v>
      </c>
      <c r="H87" s="303">
        <v>0</v>
      </c>
    </row>
    <row r="88" spans="1:8" s="311" customFormat="1" ht="15">
      <c r="A88" s="298">
        <v>8</v>
      </c>
      <c r="B88" s="328">
        <v>42559</v>
      </c>
      <c r="C88" s="294" t="s">
        <v>65</v>
      </c>
      <c r="D88" s="301" t="s">
        <v>66</v>
      </c>
      <c r="E88" s="296">
        <v>42559.211805555555</v>
      </c>
      <c r="F88" s="368">
        <v>42559.22222222222</v>
      </c>
      <c r="G88" s="289" t="s">
        <v>245</v>
      </c>
      <c r="H88" s="332">
        <v>410.8749999043357</v>
      </c>
    </row>
    <row r="89" spans="1:8" s="311" customFormat="1" ht="15">
      <c r="A89" s="298">
        <v>9</v>
      </c>
      <c r="B89" s="328">
        <v>42559</v>
      </c>
      <c r="C89" s="294" t="s">
        <v>65</v>
      </c>
      <c r="D89" s="301" t="s">
        <v>67</v>
      </c>
      <c r="E89" s="296">
        <v>42559.211805555555</v>
      </c>
      <c r="F89" s="368">
        <v>42559.229166666664</v>
      </c>
      <c r="G89" s="289" t="s">
        <v>245</v>
      </c>
      <c r="H89" s="332">
        <v>684.7916666028905</v>
      </c>
    </row>
    <row r="90" spans="1:8" s="311" customFormat="1" ht="30.75">
      <c r="A90" s="292">
        <v>10</v>
      </c>
      <c r="B90" s="326">
        <v>42563</v>
      </c>
      <c r="C90" s="294" t="s">
        <v>39</v>
      </c>
      <c r="D90" s="301" t="s">
        <v>84</v>
      </c>
      <c r="E90" s="296">
        <v>42563.604166666664</v>
      </c>
      <c r="F90" s="368">
        <v>42563.625</v>
      </c>
      <c r="G90" s="377" t="s">
        <v>240</v>
      </c>
      <c r="H90" s="304">
        <v>287.6125000334825</v>
      </c>
    </row>
    <row r="91" spans="1:8" s="311" customFormat="1" ht="48" customHeight="1">
      <c r="A91" s="292">
        <v>11</v>
      </c>
      <c r="B91" s="326">
        <v>42570</v>
      </c>
      <c r="C91" s="317" t="s">
        <v>97</v>
      </c>
      <c r="D91" s="301" t="s">
        <v>98</v>
      </c>
      <c r="E91" s="296">
        <v>42570.40972222222</v>
      </c>
      <c r="F91" s="297">
        <v>42570.430555555555</v>
      </c>
      <c r="G91" s="377" t="s">
        <v>240</v>
      </c>
      <c r="H91" s="304">
        <v>575.225000066965</v>
      </c>
    </row>
    <row r="92" spans="1:8" s="311" customFormat="1" ht="33" customHeight="1">
      <c r="A92" s="292">
        <v>12</v>
      </c>
      <c r="B92" s="326">
        <v>42570</v>
      </c>
      <c r="C92" s="317" t="s">
        <v>99</v>
      </c>
      <c r="D92" s="301" t="s">
        <v>100</v>
      </c>
      <c r="E92" s="296">
        <v>42570.65277777778</v>
      </c>
      <c r="F92" s="297">
        <v>42570.66527777778</v>
      </c>
      <c r="G92" s="377" t="s">
        <v>240</v>
      </c>
      <c r="H92" s="304">
        <v>369.78749991390214</v>
      </c>
    </row>
    <row r="93" spans="1:8" s="311" customFormat="1" ht="15">
      <c r="A93" s="292">
        <v>13</v>
      </c>
      <c r="B93" s="326">
        <v>42570</v>
      </c>
      <c r="C93" s="317" t="s">
        <v>99</v>
      </c>
      <c r="D93" s="301" t="s">
        <v>101</v>
      </c>
      <c r="E93" s="297">
        <v>42570.68402777778</v>
      </c>
      <c r="F93" s="297">
        <v>42570.70972222222</v>
      </c>
      <c r="G93" s="289" t="s">
        <v>245</v>
      </c>
      <c r="H93" s="304">
        <v>810.7933332210872</v>
      </c>
    </row>
    <row r="94" spans="1:8" s="311" customFormat="1" ht="54.75">
      <c r="A94" s="292">
        <v>14</v>
      </c>
      <c r="B94" s="326">
        <v>42571</v>
      </c>
      <c r="C94" s="317" t="s">
        <v>103</v>
      </c>
      <c r="D94" s="301" t="s">
        <v>33</v>
      </c>
      <c r="E94" s="296">
        <v>42571.635416666664</v>
      </c>
      <c r="F94" s="296">
        <v>42571.63888888889</v>
      </c>
      <c r="G94" s="298" t="s">
        <v>244</v>
      </c>
      <c r="H94" s="304">
        <v>95.87083344494167</v>
      </c>
    </row>
    <row r="95" spans="1:8" s="311" customFormat="1" ht="15">
      <c r="A95" s="292">
        <v>15</v>
      </c>
      <c r="B95" s="326">
        <v>42571</v>
      </c>
      <c r="C95" s="317" t="s">
        <v>104</v>
      </c>
      <c r="D95" s="301" t="s">
        <v>33</v>
      </c>
      <c r="E95" s="296">
        <v>42571.6875</v>
      </c>
      <c r="F95" s="297">
        <v>42571.70486111111</v>
      </c>
      <c r="G95" s="289" t="s">
        <v>245</v>
      </c>
      <c r="H95" s="304">
        <v>445.11458329187883</v>
      </c>
    </row>
    <row r="96" spans="1:8" s="311" customFormat="1" ht="30.75">
      <c r="A96" s="292">
        <v>16</v>
      </c>
      <c r="B96" s="326">
        <v>42571</v>
      </c>
      <c r="C96" s="317" t="s">
        <v>105</v>
      </c>
      <c r="D96" s="301" t="s">
        <v>33</v>
      </c>
      <c r="E96" s="296">
        <v>42571.6875</v>
      </c>
      <c r="F96" s="297">
        <v>42571.708333333336</v>
      </c>
      <c r="G96" s="289" t="s">
        <v>245</v>
      </c>
      <c r="H96" s="304">
        <v>986.1000001147971</v>
      </c>
    </row>
    <row r="97" spans="1:8" s="311" customFormat="1" ht="46.5">
      <c r="A97" s="292">
        <v>17</v>
      </c>
      <c r="B97" s="326">
        <v>42572</v>
      </c>
      <c r="C97" s="317" t="s">
        <v>106</v>
      </c>
      <c r="D97" s="301" t="s">
        <v>107</v>
      </c>
      <c r="E97" s="296">
        <v>42572.40972222222</v>
      </c>
      <c r="F97" s="340">
        <v>42572.447916666664</v>
      </c>
      <c r="G97" s="294" t="s">
        <v>29</v>
      </c>
      <c r="H97" s="304">
        <v>1265.495000026786</v>
      </c>
    </row>
    <row r="98" spans="1:8" s="311" customFormat="1" ht="27">
      <c r="A98" s="292">
        <v>18</v>
      </c>
      <c r="B98" s="326">
        <v>42576</v>
      </c>
      <c r="C98" s="327" t="s">
        <v>117</v>
      </c>
      <c r="D98" s="316" t="s">
        <v>116</v>
      </c>
      <c r="E98" s="350">
        <v>42576.569444444445</v>
      </c>
      <c r="F98" s="340">
        <v>42576.59375</v>
      </c>
      <c r="G98" s="298" t="s">
        <v>61</v>
      </c>
      <c r="H98" s="304">
        <v>1342.1916666220234</v>
      </c>
    </row>
    <row r="99" spans="1:8" s="311" customFormat="1" ht="46.5">
      <c r="A99" s="292">
        <v>19</v>
      </c>
      <c r="B99" s="326">
        <v>42581</v>
      </c>
      <c r="C99" s="317" t="s">
        <v>128</v>
      </c>
      <c r="D99" s="301" t="s">
        <v>129</v>
      </c>
      <c r="E99" s="296">
        <v>42581.67361111111</v>
      </c>
      <c r="F99" s="297">
        <v>42581.72777777778</v>
      </c>
      <c r="G99" s="377" t="s">
        <v>242</v>
      </c>
      <c r="H99" s="304">
        <v>3204.825000114797</v>
      </c>
    </row>
    <row r="100" spans="1:8" s="311" customFormat="1" ht="36" customHeight="1">
      <c r="A100" s="298">
        <v>20</v>
      </c>
      <c r="B100" s="326">
        <v>42584</v>
      </c>
      <c r="C100" s="317" t="s">
        <v>133</v>
      </c>
      <c r="D100" s="301" t="s">
        <v>33</v>
      </c>
      <c r="E100" s="296">
        <v>42584.65972222222</v>
      </c>
      <c r="F100" s="296">
        <v>42584.67361111111</v>
      </c>
      <c r="G100" s="377" t="s">
        <v>240</v>
      </c>
      <c r="H100" s="304">
        <v>273.91666669855476</v>
      </c>
    </row>
    <row r="101" spans="1:8" s="311" customFormat="1" ht="29.25" customHeight="1">
      <c r="A101" s="298">
        <v>21</v>
      </c>
      <c r="B101" s="326">
        <v>42591</v>
      </c>
      <c r="C101" s="317" t="s">
        <v>153</v>
      </c>
      <c r="D101" s="301" t="s">
        <v>33</v>
      </c>
      <c r="E101" s="296">
        <v>42591.501388888886</v>
      </c>
      <c r="F101" s="296">
        <v>42591.544444444444</v>
      </c>
      <c r="G101" s="289" t="s">
        <v>245</v>
      </c>
      <c r="H101" s="304">
        <v>1698.2833334162424</v>
      </c>
    </row>
    <row r="102" spans="1:8" s="311" customFormat="1" ht="39.75" customHeight="1">
      <c r="A102" s="298">
        <v>22</v>
      </c>
      <c r="B102" s="326">
        <v>42591</v>
      </c>
      <c r="C102" s="317" t="s">
        <v>154</v>
      </c>
      <c r="D102" s="301" t="s">
        <v>155</v>
      </c>
      <c r="E102" s="296">
        <v>42591.66805555556</v>
      </c>
      <c r="F102" s="319">
        <v>42591.70486111111</v>
      </c>
      <c r="G102" s="377" t="s">
        <v>240</v>
      </c>
      <c r="H102" s="305">
        <v>1451.758333186648</v>
      </c>
    </row>
    <row r="103" spans="1:8" s="311" customFormat="1" ht="30.75">
      <c r="A103" s="298">
        <v>23</v>
      </c>
      <c r="B103" s="328">
        <v>42592</v>
      </c>
      <c r="C103" s="317" t="s">
        <v>157</v>
      </c>
      <c r="D103" s="301" t="s">
        <v>96</v>
      </c>
      <c r="E103" s="296">
        <v>42592.274305555555</v>
      </c>
      <c r="F103" s="340">
        <v>42592.35763888889</v>
      </c>
      <c r="G103" s="298" t="s">
        <v>158</v>
      </c>
      <c r="H103" s="305">
        <v>986.1000000286992</v>
      </c>
    </row>
    <row r="104" spans="1:8" s="311" customFormat="1" ht="30.75">
      <c r="A104" s="298">
        <v>24</v>
      </c>
      <c r="B104" s="328">
        <v>42593</v>
      </c>
      <c r="C104" s="327" t="s">
        <v>162</v>
      </c>
      <c r="D104" s="301" t="s">
        <v>96</v>
      </c>
      <c r="E104" s="350">
        <v>42593.73333333333</v>
      </c>
      <c r="F104" s="319">
        <v>42593.80972222222</v>
      </c>
      <c r="G104" s="377" t="s">
        <v>240</v>
      </c>
      <c r="H104" s="305">
        <v>903.9250000191329</v>
      </c>
    </row>
    <row r="105" spans="1:8" s="311" customFormat="1" ht="15">
      <c r="A105" s="298">
        <v>25</v>
      </c>
      <c r="B105" s="328">
        <v>42597</v>
      </c>
      <c r="C105" s="317" t="s">
        <v>99</v>
      </c>
      <c r="D105" s="301" t="s">
        <v>33</v>
      </c>
      <c r="E105" s="296">
        <v>42597.97222222222</v>
      </c>
      <c r="F105" s="297">
        <v>42598.006944444445</v>
      </c>
      <c r="G105" s="289" t="s">
        <v>245</v>
      </c>
      <c r="H105" s="305">
        <v>1095.666666794219</v>
      </c>
    </row>
    <row r="106" spans="1:8" s="311" customFormat="1" ht="46.5">
      <c r="A106" s="298">
        <v>26</v>
      </c>
      <c r="B106" s="328">
        <v>42597</v>
      </c>
      <c r="C106" s="317" t="s">
        <v>65</v>
      </c>
      <c r="D106" s="301" t="s">
        <v>165</v>
      </c>
      <c r="E106" s="296">
        <v>42597.97222222222</v>
      </c>
      <c r="F106" s="297">
        <v>42598.069444444445</v>
      </c>
      <c r="G106" s="377" t="s">
        <v>243</v>
      </c>
      <c r="H106" s="305">
        <v>3834.833333492774</v>
      </c>
    </row>
    <row r="107" spans="1:8" s="311" customFormat="1" ht="15">
      <c r="A107" s="369">
        <v>27</v>
      </c>
      <c r="B107" s="328">
        <v>42598</v>
      </c>
      <c r="C107" s="295" t="s">
        <v>128</v>
      </c>
      <c r="D107" s="316" t="s">
        <v>33</v>
      </c>
      <c r="E107" s="350">
        <v>42598.270833333336</v>
      </c>
      <c r="F107" s="319">
        <v>42598.47222222222</v>
      </c>
      <c r="G107" s="289" t="s">
        <v>245</v>
      </c>
      <c r="H107" s="305">
        <v>11915.374999665175</v>
      </c>
    </row>
    <row r="108" spans="1:8" s="311" customFormat="1" ht="15">
      <c r="A108" s="369">
        <v>28</v>
      </c>
      <c r="B108" s="328">
        <v>42599</v>
      </c>
      <c r="C108" s="317" t="s">
        <v>117</v>
      </c>
      <c r="D108" s="301" t="s">
        <v>33</v>
      </c>
      <c r="E108" s="318">
        <v>42599.44305555556</v>
      </c>
      <c r="F108" s="318">
        <v>42599.447916666664</v>
      </c>
      <c r="G108" s="289" t="s">
        <v>245</v>
      </c>
      <c r="H108" s="305">
        <v>287.6124996460421</v>
      </c>
    </row>
    <row r="109" spans="1:8" s="311" customFormat="1" ht="30.75">
      <c r="A109" s="370">
        <v>29</v>
      </c>
      <c r="B109" s="328">
        <v>42600</v>
      </c>
      <c r="C109" s="317" t="s">
        <v>153</v>
      </c>
      <c r="D109" s="301" t="s">
        <v>33</v>
      </c>
      <c r="E109" s="318">
        <v>42600.842361111114</v>
      </c>
      <c r="F109" s="318">
        <v>42600.88680555556</v>
      </c>
      <c r="G109" s="377" t="s">
        <v>240</v>
      </c>
      <c r="H109" s="305">
        <v>1753.0666666411562</v>
      </c>
    </row>
    <row r="110" spans="1:8" s="311" customFormat="1" ht="42.75" customHeight="1">
      <c r="A110" s="292">
        <v>30</v>
      </c>
      <c r="B110" s="326">
        <v>42600</v>
      </c>
      <c r="C110" s="317" t="s">
        <v>153</v>
      </c>
      <c r="D110" s="301" t="s">
        <v>33</v>
      </c>
      <c r="E110" s="318">
        <v>42600.770833333336</v>
      </c>
      <c r="F110" s="318">
        <v>42600.82986111111</v>
      </c>
      <c r="G110" s="377" t="s">
        <v>240</v>
      </c>
      <c r="H110" s="305">
        <v>2328.291666507226</v>
      </c>
    </row>
    <row r="111" spans="1:8" s="311" customFormat="1" ht="42.75" customHeight="1">
      <c r="A111" s="292">
        <v>31</v>
      </c>
      <c r="B111" s="326">
        <v>42601</v>
      </c>
      <c r="C111" s="317" t="s">
        <v>169</v>
      </c>
      <c r="D111" s="301" t="s">
        <v>170</v>
      </c>
      <c r="E111" s="318">
        <v>42601.791666666664</v>
      </c>
      <c r="F111" s="318">
        <v>42601.958333333336</v>
      </c>
      <c r="G111" s="294" t="s">
        <v>29</v>
      </c>
      <c r="H111" s="305">
        <v>6574.000000191329</v>
      </c>
    </row>
    <row r="112" spans="1:8" s="311" customFormat="1" ht="42.75" customHeight="1">
      <c r="A112" s="292">
        <v>32</v>
      </c>
      <c r="B112" s="326">
        <v>42601</v>
      </c>
      <c r="C112" s="317" t="s">
        <v>171</v>
      </c>
      <c r="D112" s="301" t="s">
        <v>172</v>
      </c>
      <c r="E112" s="318">
        <v>42601.791666666664</v>
      </c>
      <c r="F112" s="318">
        <v>42601.979166666664</v>
      </c>
      <c r="G112" s="294" t="s">
        <v>29</v>
      </c>
      <c r="H112" s="305">
        <v>7395.75</v>
      </c>
    </row>
    <row r="113" spans="1:8" s="311" customFormat="1" ht="42.75" customHeight="1">
      <c r="A113" s="292">
        <v>33</v>
      </c>
      <c r="B113" s="326">
        <v>42602</v>
      </c>
      <c r="C113" s="317" t="s">
        <v>169</v>
      </c>
      <c r="D113" s="301" t="s">
        <v>33</v>
      </c>
      <c r="E113" s="296">
        <v>42602.0625</v>
      </c>
      <c r="F113" s="297">
        <v>42602.083333333336</v>
      </c>
      <c r="G113" s="377" t="s">
        <v>240</v>
      </c>
      <c r="H113" s="305">
        <v>821.7500000956643</v>
      </c>
    </row>
    <row r="114" spans="1:8" s="311" customFormat="1" ht="42.75" customHeight="1">
      <c r="A114" s="292">
        <v>34</v>
      </c>
      <c r="B114" s="326">
        <v>42602</v>
      </c>
      <c r="C114" s="317" t="s">
        <v>171</v>
      </c>
      <c r="D114" s="301" t="s">
        <v>173</v>
      </c>
      <c r="E114" s="296">
        <v>42602.09027777778</v>
      </c>
      <c r="F114" s="318">
        <v>42602.180555555555</v>
      </c>
      <c r="G114" s="294" t="s">
        <v>78</v>
      </c>
      <c r="H114" s="305">
        <v>3560.916666507226</v>
      </c>
    </row>
    <row r="115" spans="1:8" s="311" customFormat="1" ht="42.75" customHeight="1">
      <c r="A115" s="292">
        <v>35</v>
      </c>
      <c r="B115" s="326">
        <v>42602</v>
      </c>
      <c r="C115" s="317" t="s">
        <v>169</v>
      </c>
      <c r="D115" s="301" t="s">
        <v>174</v>
      </c>
      <c r="E115" s="296">
        <v>42602.19097222222</v>
      </c>
      <c r="F115" s="296">
        <v>42602.229166666664</v>
      </c>
      <c r="G115" s="294" t="s">
        <v>78</v>
      </c>
      <c r="H115" s="305">
        <v>1506.5416666985548</v>
      </c>
    </row>
    <row r="116" spans="1:8" s="311" customFormat="1" ht="42.75" customHeight="1">
      <c r="A116" s="292">
        <v>36</v>
      </c>
      <c r="B116" s="326">
        <v>42602</v>
      </c>
      <c r="C116" s="317" t="s">
        <v>162</v>
      </c>
      <c r="D116" s="301" t="s">
        <v>33</v>
      </c>
      <c r="E116" s="296">
        <v>42602.177083333336</v>
      </c>
      <c r="F116" s="318">
        <v>42602.25347222222</v>
      </c>
      <c r="G116" s="377" t="s">
        <v>240</v>
      </c>
      <c r="H116" s="305">
        <v>903.924999933035</v>
      </c>
    </row>
    <row r="117" spans="1:8" s="311" customFormat="1" ht="42.75" customHeight="1">
      <c r="A117" s="292">
        <v>37</v>
      </c>
      <c r="B117" s="326">
        <v>42608</v>
      </c>
      <c r="C117" s="317" t="s">
        <v>117</v>
      </c>
      <c r="D117" s="301" t="s">
        <v>199</v>
      </c>
      <c r="E117" s="296">
        <v>42608.87291666667</v>
      </c>
      <c r="F117" s="318">
        <v>42609.01875</v>
      </c>
      <c r="G117" s="294" t="s">
        <v>29</v>
      </c>
      <c r="H117" s="305">
        <v>8628.375000143496</v>
      </c>
    </row>
    <row r="118" spans="1:8" s="311" customFormat="1" ht="42.75" customHeight="1">
      <c r="A118" s="292">
        <v>38</v>
      </c>
      <c r="B118" s="326">
        <v>42608</v>
      </c>
      <c r="C118" s="317" t="s">
        <v>128</v>
      </c>
      <c r="D118" s="301" t="s">
        <v>200</v>
      </c>
      <c r="E118" s="318">
        <v>42608.86597222222</v>
      </c>
      <c r="F118" s="318">
        <v>42608.975694444445</v>
      </c>
      <c r="G118" s="294" t="s">
        <v>201</v>
      </c>
      <c r="H118" s="305">
        <v>6491.825000066965</v>
      </c>
    </row>
    <row r="119" spans="1:8" s="311" customFormat="1" ht="42.75" customHeight="1">
      <c r="A119" s="292">
        <v>39</v>
      </c>
      <c r="B119" s="326">
        <v>42615</v>
      </c>
      <c r="C119" s="317" t="s">
        <v>184</v>
      </c>
      <c r="D119" s="318" t="s">
        <v>185</v>
      </c>
      <c r="E119" s="296">
        <v>42615.42013888889</v>
      </c>
      <c r="F119" s="318">
        <v>42615.447916666664</v>
      </c>
      <c r="G119" s="377" t="s">
        <v>240</v>
      </c>
      <c r="H119" s="305">
        <v>328.69999995216784</v>
      </c>
    </row>
    <row r="120" spans="1:8" s="311" customFormat="1" ht="42.75" customHeight="1">
      <c r="A120" s="292">
        <v>40</v>
      </c>
      <c r="B120" s="326">
        <v>42615</v>
      </c>
      <c r="C120" s="317" t="s">
        <v>153</v>
      </c>
      <c r="D120" s="301" t="s">
        <v>186</v>
      </c>
      <c r="E120" s="296">
        <v>42615.39444444444</v>
      </c>
      <c r="F120" s="318">
        <v>42615.42291666667</v>
      </c>
      <c r="G120" s="289" t="s">
        <v>245</v>
      </c>
      <c r="H120" s="305">
        <v>1123.0583335501724</v>
      </c>
    </row>
    <row r="121" spans="1:8" s="311" customFormat="1" ht="42.75" customHeight="1">
      <c r="A121" s="292">
        <v>41</v>
      </c>
      <c r="B121" s="326">
        <v>42621</v>
      </c>
      <c r="C121" s="317" t="s">
        <v>191</v>
      </c>
      <c r="D121" s="301" t="s">
        <v>192</v>
      </c>
      <c r="E121" s="296">
        <v>42621.36041666667</v>
      </c>
      <c r="F121" s="318">
        <v>42621.368055555555</v>
      </c>
      <c r="G121" s="377" t="s">
        <v>240</v>
      </c>
      <c r="H121" s="305">
        <v>451.96249975127284</v>
      </c>
    </row>
    <row r="122" spans="1:8" s="311" customFormat="1" ht="42.75" customHeight="1">
      <c r="A122" s="292">
        <v>42</v>
      </c>
      <c r="B122" s="326">
        <v>42626</v>
      </c>
      <c r="C122" s="317" t="s">
        <v>233</v>
      </c>
      <c r="D122" s="301" t="s">
        <v>234</v>
      </c>
      <c r="E122" s="330">
        <v>42626.629166666666</v>
      </c>
      <c r="F122" s="297">
        <v>42626.67361111111</v>
      </c>
      <c r="G122" s="289" t="s">
        <v>245</v>
      </c>
      <c r="H122" s="305"/>
    </row>
    <row r="123" spans="1:8" s="311" customFormat="1" ht="42.75" customHeight="1">
      <c r="A123" s="292">
        <v>43</v>
      </c>
      <c r="B123" s="326">
        <v>42629</v>
      </c>
      <c r="C123" s="317" t="s">
        <v>128</v>
      </c>
      <c r="D123" s="301" t="s">
        <v>96</v>
      </c>
      <c r="E123" s="330">
        <v>42629.5</v>
      </c>
      <c r="F123" s="297">
        <v>42629.50555555556</v>
      </c>
      <c r="G123" s="289" t="s">
        <v>245</v>
      </c>
      <c r="H123" s="305">
        <v>328.70000021046144</v>
      </c>
    </row>
    <row r="124" spans="1:8" s="311" customFormat="1" ht="42.75" customHeight="1">
      <c r="A124" s="292">
        <v>44</v>
      </c>
      <c r="B124" s="326">
        <v>42635</v>
      </c>
      <c r="C124" s="317" t="s">
        <v>154</v>
      </c>
      <c r="D124" s="301" t="s">
        <v>215</v>
      </c>
      <c r="E124" s="330">
        <v>42635.436111111114</v>
      </c>
      <c r="F124" s="318">
        <v>42635.46875</v>
      </c>
      <c r="G124" s="377" t="s">
        <v>240</v>
      </c>
      <c r="H124" s="305">
        <v>1287.4083332249138</v>
      </c>
    </row>
    <row r="125" spans="1:8" s="311" customFormat="1" ht="42.75" customHeight="1">
      <c r="A125" s="292">
        <v>45</v>
      </c>
      <c r="B125" s="326">
        <v>42635</v>
      </c>
      <c r="C125" s="317" t="s">
        <v>128</v>
      </c>
      <c r="D125" s="301" t="s">
        <v>96</v>
      </c>
      <c r="E125" s="330">
        <v>42635.708333333336</v>
      </c>
      <c r="F125" s="318">
        <v>42635.743055555555</v>
      </c>
      <c r="G125" s="289" t="s">
        <v>245</v>
      </c>
      <c r="H125" s="305">
        <v>2054.3749998086714</v>
      </c>
    </row>
    <row r="126" spans="1:8" s="311" customFormat="1" ht="42.75" customHeight="1">
      <c r="A126" s="292">
        <v>46</v>
      </c>
      <c r="B126" s="326">
        <v>42636</v>
      </c>
      <c r="C126" s="317" t="s">
        <v>232</v>
      </c>
      <c r="D126" s="301" t="s">
        <v>216</v>
      </c>
      <c r="E126" s="330">
        <v>42636.072222222225</v>
      </c>
      <c r="F126" s="318">
        <v>42636.10208333333</v>
      </c>
      <c r="G126" s="289" t="s">
        <v>245</v>
      </c>
      <c r="H126" s="305">
        <v>1177.8416664880933</v>
      </c>
    </row>
    <row r="127" spans="1:8" s="311" customFormat="1" ht="42.75" customHeight="1">
      <c r="A127" s="292">
        <v>47</v>
      </c>
      <c r="B127" s="326">
        <v>42643</v>
      </c>
      <c r="C127" s="317" t="s">
        <v>237</v>
      </c>
      <c r="D127" s="301" t="s">
        <v>235</v>
      </c>
      <c r="E127" s="296">
        <v>42643.745833333334</v>
      </c>
      <c r="F127" s="318">
        <v>42643.76388888889</v>
      </c>
      <c r="G127" s="377" t="s">
        <v>240</v>
      </c>
      <c r="H127" s="305">
        <v>356.0916666794219</v>
      </c>
    </row>
    <row r="128" spans="1:8" s="311" customFormat="1" ht="13.5">
      <c r="A128" s="292"/>
      <c r="B128" s="326"/>
      <c r="C128" s="331"/>
      <c r="D128" s="313"/>
      <c r="E128" s="371"/>
      <c r="F128" s="368"/>
      <c r="G128" s="348"/>
      <c r="H128" s="332"/>
    </row>
    <row r="129" spans="1:8" s="311" customFormat="1" ht="13.5">
      <c r="A129" s="292"/>
      <c r="B129" s="464" t="s">
        <v>38</v>
      </c>
      <c r="C129" s="465"/>
      <c r="D129" s="465"/>
      <c r="E129" s="465"/>
      <c r="F129" s="465"/>
      <c r="G129" s="465"/>
      <c r="H129" s="306"/>
    </row>
    <row r="130" spans="1:8" s="311" customFormat="1" ht="13.5">
      <c r="A130" s="292"/>
      <c r="B130" s="335"/>
      <c r="C130" s="336"/>
      <c r="D130" s="351"/>
      <c r="E130" s="336"/>
      <c r="F130" s="336"/>
      <c r="G130" s="336"/>
      <c r="H130" s="358"/>
    </row>
    <row r="131" spans="1:8" s="372" customFormat="1" ht="79.5" customHeight="1">
      <c r="A131" s="298">
        <v>1</v>
      </c>
      <c r="B131" s="326">
        <v>42565</v>
      </c>
      <c r="C131" s="294" t="s">
        <v>85</v>
      </c>
      <c r="D131" s="301" t="s">
        <v>86</v>
      </c>
      <c r="E131" s="297">
        <v>42565.134722222225</v>
      </c>
      <c r="F131" s="318">
        <v>42565.17361111111</v>
      </c>
      <c r="G131" s="377" t="s">
        <v>243</v>
      </c>
      <c r="H131" s="303">
        <v>153.39333331675152</v>
      </c>
    </row>
    <row r="132" spans="1:8" s="372" customFormat="1" ht="46.5">
      <c r="A132" s="298">
        <v>2</v>
      </c>
      <c r="B132" s="326">
        <v>42611</v>
      </c>
      <c r="C132" s="294" t="s">
        <v>181</v>
      </c>
      <c r="D132" s="301" t="s">
        <v>182</v>
      </c>
      <c r="E132" s="297">
        <v>42611.40277777778</v>
      </c>
      <c r="F132" s="297">
        <v>42611.40277777778</v>
      </c>
      <c r="G132" s="294" t="s">
        <v>183</v>
      </c>
      <c r="H132" s="303">
        <v>0</v>
      </c>
    </row>
    <row r="133" spans="1:8" s="311" customFormat="1" ht="30.75">
      <c r="A133" s="298">
        <v>3</v>
      </c>
      <c r="B133" s="326">
        <v>42620</v>
      </c>
      <c r="C133" s="294" t="s">
        <v>194</v>
      </c>
      <c r="D133" s="301" t="s">
        <v>195</v>
      </c>
      <c r="E133" s="297">
        <v>42620.82361111111</v>
      </c>
      <c r="F133" s="297">
        <v>42620.85763888889</v>
      </c>
      <c r="G133" s="289" t="s">
        <v>196</v>
      </c>
      <c r="H133" s="303">
        <v>402.65750002104613</v>
      </c>
    </row>
    <row r="134" spans="1:8" s="311" customFormat="1" ht="30.75">
      <c r="A134" s="298">
        <v>4</v>
      </c>
      <c r="B134" s="326">
        <v>42623</v>
      </c>
      <c r="C134" s="294" t="s">
        <v>207</v>
      </c>
      <c r="D134" s="301" t="s">
        <v>208</v>
      </c>
      <c r="E134" s="297">
        <v>42623.302083333336</v>
      </c>
      <c r="F134" s="297">
        <v>42623.34375</v>
      </c>
      <c r="G134" s="294" t="s">
        <v>29</v>
      </c>
      <c r="H134" s="303">
        <v>821.7499999521679</v>
      </c>
    </row>
    <row r="135" spans="1:8" s="311" customFormat="1" ht="15">
      <c r="A135" s="373"/>
      <c r="B135" s="308"/>
      <c r="C135" s="374"/>
      <c r="D135" s="374"/>
      <c r="E135" s="375"/>
      <c r="F135" s="375"/>
      <c r="G135" s="376"/>
      <c r="H135" s="373"/>
    </row>
    <row r="136" spans="2:7" s="311" customFormat="1" ht="15">
      <c r="B136" s="285"/>
      <c r="C136" s="286"/>
      <c r="D136" s="286"/>
      <c r="E136" s="287"/>
      <c r="F136" s="287"/>
      <c r="G136" s="329"/>
    </row>
    <row r="137" spans="2:7" s="311" customFormat="1" ht="15">
      <c r="B137" s="285"/>
      <c r="C137" s="286"/>
      <c r="D137" s="286"/>
      <c r="E137" s="287"/>
      <c r="F137" s="287"/>
      <c r="G137" s="329"/>
    </row>
    <row r="138" spans="2:7" s="311" customFormat="1" ht="15">
      <c r="B138" s="285"/>
      <c r="C138" s="286"/>
      <c r="D138" s="286"/>
      <c r="E138" s="287"/>
      <c r="F138" s="287"/>
      <c r="G138" s="329"/>
    </row>
    <row r="139" spans="2:7" s="311" customFormat="1" ht="15">
      <c r="B139" s="285"/>
      <c r="C139" s="286"/>
      <c r="D139" s="286"/>
      <c r="E139" s="287"/>
      <c r="F139" s="287"/>
      <c r="G139" s="329"/>
    </row>
    <row r="140" spans="2:7" s="311" customFormat="1" ht="15">
      <c r="B140" s="285"/>
      <c r="C140" s="286"/>
      <c r="D140" s="286"/>
      <c r="E140" s="287"/>
      <c r="F140" s="287"/>
      <c r="G140" s="329"/>
    </row>
    <row r="141" spans="2:7" s="311" customFormat="1" ht="15">
      <c r="B141" s="285"/>
      <c r="C141" s="286"/>
      <c r="D141" s="286"/>
      <c r="E141" s="287"/>
      <c r="F141" s="287"/>
      <c r="G141" s="329"/>
    </row>
    <row r="142" spans="2:7" s="311" customFormat="1" ht="15">
      <c r="B142" s="285"/>
      <c r="C142" s="286"/>
      <c r="D142" s="286"/>
      <c r="E142" s="287"/>
      <c r="F142" s="287"/>
      <c r="G142" s="329"/>
    </row>
    <row r="143" spans="2:7" s="311" customFormat="1" ht="15">
      <c r="B143" s="285"/>
      <c r="C143" s="286"/>
      <c r="D143" s="286"/>
      <c r="E143" s="287"/>
      <c r="F143" s="287"/>
      <c r="G143" s="329"/>
    </row>
    <row r="144" spans="2:7" s="311" customFormat="1" ht="15">
      <c r="B144" s="285"/>
      <c r="C144" s="286"/>
      <c r="D144" s="286"/>
      <c r="E144" s="287"/>
      <c r="F144" s="287"/>
      <c r="G144" s="329"/>
    </row>
    <row r="145" spans="2:7" s="311" customFormat="1" ht="15">
      <c r="B145" s="285"/>
      <c r="C145" s="286"/>
      <c r="D145" s="286"/>
      <c r="E145" s="287"/>
      <c r="F145" s="287"/>
      <c r="G145" s="329"/>
    </row>
    <row r="146" spans="2:7" s="311" customFormat="1" ht="15">
      <c r="B146" s="285"/>
      <c r="C146" s="286"/>
      <c r="D146" s="286"/>
      <c r="E146" s="287"/>
      <c r="F146" s="287"/>
      <c r="G146" s="329"/>
    </row>
    <row r="147" spans="2:7" s="311" customFormat="1" ht="15">
      <c r="B147" s="285"/>
      <c r="C147" s="286"/>
      <c r="D147" s="286"/>
      <c r="E147" s="287"/>
      <c r="F147" s="287"/>
      <c r="G147" s="329"/>
    </row>
    <row r="148" spans="2:7" s="311" customFormat="1" ht="15">
      <c r="B148" s="285"/>
      <c r="C148" s="286"/>
      <c r="D148" s="286"/>
      <c r="E148" s="287"/>
      <c r="F148" s="287"/>
      <c r="G148" s="329"/>
    </row>
    <row r="149" spans="2:7" s="311" customFormat="1" ht="15">
      <c r="B149" s="285"/>
      <c r="C149" s="286"/>
      <c r="D149" s="286"/>
      <c r="E149" s="287"/>
      <c r="F149" s="287"/>
      <c r="G149" s="329"/>
    </row>
    <row r="150" spans="2:7" s="311" customFormat="1" ht="15">
      <c r="B150" s="285"/>
      <c r="C150" s="286"/>
      <c r="D150" s="286"/>
      <c r="E150" s="287"/>
      <c r="F150" s="287"/>
      <c r="G150" s="329"/>
    </row>
    <row r="151" spans="2:7" s="311" customFormat="1" ht="15">
      <c r="B151" s="285"/>
      <c r="C151" s="286"/>
      <c r="D151" s="286"/>
      <c r="E151" s="287"/>
      <c r="F151" s="287"/>
      <c r="G151" s="329"/>
    </row>
    <row r="152" spans="2:7" s="311" customFormat="1" ht="15">
      <c r="B152" s="285"/>
      <c r="C152" s="286"/>
      <c r="D152" s="286"/>
      <c r="E152" s="287"/>
      <c r="F152" s="287"/>
      <c r="G152" s="329"/>
    </row>
    <row r="153" spans="2:7" s="311" customFormat="1" ht="15">
      <c r="B153" s="285"/>
      <c r="C153" s="286"/>
      <c r="D153" s="286"/>
      <c r="E153" s="287"/>
      <c r="F153" s="287"/>
      <c r="G153" s="329"/>
    </row>
    <row r="154" spans="2:7" s="311" customFormat="1" ht="15">
      <c r="B154" s="285"/>
      <c r="C154" s="286"/>
      <c r="D154" s="286"/>
      <c r="E154" s="287"/>
      <c r="F154" s="287"/>
      <c r="G154" s="329"/>
    </row>
    <row r="155" spans="2:7" s="311" customFormat="1" ht="15">
      <c r="B155" s="285"/>
      <c r="C155" s="286"/>
      <c r="D155" s="286"/>
      <c r="E155" s="287"/>
      <c r="F155" s="287"/>
      <c r="G155" s="329"/>
    </row>
    <row r="156" spans="2:7" s="311" customFormat="1" ht="15">
      <c r="B156" s="285"/>
      <c r="C156" s="286"/>
      <c r="D156" s="286"/>
      <c r="E156" s="287"/>
      <c r="F156" s="287"/>
      <c r="G156" s="329"/>
    </row>
    <row r="157" spans="2:7" s="311" customFormat="1" ht="15">
      <c r="B157" s="285"/>
      <c r="C157" s="286"/>
      <c r="D157" s="286"/>
      <c r="E157" s="287"/>
      <c r="F157" s="287"/>
      <c r="G157" s="329"/>
    </row>
    <row r="158" spans="2:7" s="311" customFormat="1" ht="15">
      <c r="B158" s="285"/>
      <c r="C158" s="286"/>
      <c r="D158" s="286"/>
      <c r="E158" s="287"/>
      <c r="F158" s="287"/>
      <c r="G158" s="329"/>
    </row>
    <row r="159" spans="2:7" s="311" customFormat="1" ht="15">
      <c r="B159" s="285"/>
      <c r="C159" s="286"/>
      <c r="D159" s="286"/>
      <c r="E159" s="287"/>
      <c r="F159" s="287"/>
      <c r="G159" s="329"/>
    </row>
    <row r="160" spans="2:7" s="311" customFormat="1" ht="15">
      <c r="B160" s="285"/>
      <c r="C160" s="286"/>
      <c r="D160" s="286"/>
      <c r="E160" s="287"/>
      <c r="F160" s="287"/>
      <c r="G160" s="329"/>
    </row>
    <row r="161" spans="2:7" s="311" customFormat="1" ht="15">
      <c r="B161" s="285"/>
      <c r="C161" s="286"/>
      <c r="D161" s="286"/>
      <c r="E161" s="287"/>
      <c r="F161" s="287"/>
      <c r="G161" s="329"/>
    </row>
    <row r="162" spans="2:7" s="311" customFormat="1" ht="15">
      <c r="B162" s="285"/>
      <c r="C162" s="286"/>
      <c r="D162" s="286"/>
      <c r="E162" s="287"/>
      <c r="F162" s="287"/>
      <c r="G162" s="329"/>
    </row>
    <row r="163" spans="2:7" s="311" customFormat="1" ht="15">
      <c r="B163" s="285"/>
      <c r="C163" s="286"/>
      <c r="D163" s="286"/>
      <c r="E163" s="287"/>
      <c r="F163" s="287"/>
      <c r="G163" s="329"/>
    </row>
    <row r="164" spans="2:7" s="311" customFormat="1" ht="15">
      <c r="B164" s="285"/>
      <c r="C164" s="286"/>
      <c r="D164" s="286"/>
      <c r="E164" s="287"/>
      <c r="F164" s="287"/>
      <c r="G164" s="329"/>
    </row>
    <row r="165" spans="2:7" s="311" customFormat="1" ht="15">
      <c r="B165" s="285"/>
      <c r="C165" s="286"/>
      <c r="D165" s="286"/>
      <c r="E165" s="287"/>
      <c r="F165" s="287"/>
      <c r="G165" s="329"/>
    </row>
    <row r="166" spans="2:7" s="311" customFormat="1" ht="15">
      <c r="B166" s="285"/>
      <c r="C166" s="286"/>
      <c r="D166" s="286"/>
      <c r="E166" s="287"/>
      <c r="F166" s="287"/>
      <c r="G166" s="329"/>
    </row>
    <row r="167" spans="2:7" s="311" customFormat="1" ht="15">
      <c r="B167" s="285"/>
      <c r="C167" s="286"/>
      <c r="D167" s="286"/>
      <c r="E167" s="287"/>
      <c r="F167" s="287"/>
      <c r="G167" s="329"/>
    </row>
    <row r="168" spans="2:7" s="311" customFormat="1" ht="15">
      <c r="B168" s="285"/>
      <c r="C168" s="286"/>
      <c r="D168" s="286"/>
      <c r="E168" s="287"/>
      <c r="F168" s="287"/>
      <c r="G168" s="329"/>
    </row>
    <row r="169" spans="2:7" s="311" customFormat="1" ht="15">
      <c r="B169" s="285"/>
      <c r="C169" s="286"/>
      <c r="D169" s="286"/>
      <c r="E169" s="287"/>
      <c r="F169" s="287"/>
      <c r="G169" s="329"/>
    </row>
    <row r="170" spans="2:7" s="311" customFormat="1" ht="15">
      <c r="B170" s="285"/>
      <c r="C170" s="286"/>
      <c r="D170" s="286"/>
      <c r="E170" s="287"/>
      <c r="F170" s="287"/>
      <c r="G170" s="329"/>
    </row>
    <row r="171" spans="2:7" s="311" customFormat="1" ht="15">
      <c r="B171" s="285"/>
      <c r="C171" s="286"/>
      <c r="D171" s="286"/>
      <c r="E171" s="287"/>
      <c r="F171" s="287"/>
      <c r="G171" s="329"/>
    </row>
    <row r="172" spans="2:7" s="311" customFormat="1" ht="15">
      <c r="B172" s="285"/>
      <c r="C172" s="286"/>
      <c r="D172" s="286"/>
      <c r="E172" s="287"/>
      <c r="F172" s="287"/>
      <c r="G172" s="329"/>
    </row>
    <row r="173" spans="2:7" s="311" customFormat="1" ht="15">
      <c r="B173" s="285"/>
      <c r="C173" s="286"/>
      <c r="D173" s="286"/>
      <c r="E173" s="287"/>
      <c r="F173" s="287"/>
      <c r="G173" s="329"/>
    </row>
    <row r="174" spans="2:7" s="311" customFormat="1" ht="15">
      <c r="B174" s="285"/>
      <c r="C174" s="286"/>
      <c r="D174" s="286"/>
      <c r="E174" s="287"/>
      <c r="F174" s="287"/>
      <c r="G174" s="329"/>
    </row>
    <row r="175" spans="2:7" s="311" customFormat="1" ht="15">
      <c r="B175" s="285"/>
      <c r="C175" s="286"/>
      <c r="D175" s="286"/>
      <c r="E175" s="287"/>
      <c r="F175" s="287"/>
      <c r="G175" s="329"/>
    </row>
    <row r="176" spans="2:7" s="311" customFormat="1" ht="15">
      <c r="B176" s="285"/>
      <c r="C176" s="286"/>
      <c r="D176" s="286"/>
      <c r="E176" s="287"/>
      <c r="F176" s="287"/>
      <c r="G176" s="329"/>
    </row>
    <row r="177" spans="2:7" s="311" customFormat="1" ht="15">
      <c r="B177" s="285"/>
      <c r="C177" s="286"/>
      <c r="D177" s="286"/>
      <c r="E177" s="287"/>
      <c r="F177" s="287"/>
      <c r="G177" s="329"/>
    </row>
    <row r="178" spans="2:7" s="311" customFormat="1" ht="15">
      <c r="B178" s="285"/>
      <c r="C178" s="286"/>
      <c r="D178" s="286"/>
      <c r="E178" s="287"/>
      <c r="F178" s="287"/>
      <c r="G178" s="329"/>
    </row>
  </sheetData>
  <sheetProtection/>
  <mergeCells count="19">
    <mergeCell ref="H1:H2"/>
    <mergeCell ref="A1:A2"/>
    <mergeCell ref="B1:B2"/>
    <mergeCell ref="D1:D2"/>
    <mergeCell ref="E1:F1"/>
    <mergeCell ref="G1:G2"/>
    <mergeCell ref="B81:G81"/>
    <mergeCell ref="B129:G129"/>
    <mergeCell ref="H14:H15"/>
    <mergeCell ref="A35:B35"/>
    <mergeCell ref="B36:G36"/>
    <mergeCell ref="B50:G50"/>
    <mergeCell ref="B72:G72"/>
    <mergeCell ref="A4:G4"/>
    <mergeCell ref="I11:I12"/>
    <mergeCell ref="D14:D15"/>
    <mergeCell ref="G14:G15"/>
    <mergeCell ref="A3:IV3"/>
    <mergeCell ref="A80:G80"/>
  </mergeCells>
  <printOptions/>
  <pageMargins left="0.36" right="0.33" top="0.51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</dc:creator>
  <cp:keywords/>
  <dc:description/>
  <cp:lastModifiedBy>gridneva-oi</cp:lastModifiedBy>
  <cp:lastPrinted>2016-08-08T11:32:53Z</cp:lastPrinted>
  <dcterms:created xsi:type="dcterms:W3CDTF">2010-10-25T05:46:14Z</dcterms:created>
  <dcterms:modified xsi:type="dcterms:W3CDTF">2017-03-10T10:08:42Z</dcterms:modified>
  <cp:category/>
  <cp:version/>
  <cp:contentType/>
  <cp:contentStatus/>
</cp:coreProperties>
</file>